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showInkAnnotation="0"/>
  <mc:AlternateContent xmlns:mc="http://schemas.openxmlformats.org/markup-compatibility/2006">
    <mc:Choice Requires="x15">
      <x15ac:absPath xmlns:x15ac="http://schemas.microsoft.com/office/spreadsheetml/2010/11/ac" url="C:\Users\Galant B40\Desktop\РАБОТА\Отчеты\Отчеты 2025\МП\Итоговый отчет по программе\ИТОГОВЫЙ ОТЧЕТ\"/>
    </mc:Choice>
  </mc:AlternateContent>
  <xr:revisionPtr revIDLastSave="0" documentId="13_ncr:1_{86C4D718-31DE-415E-BBF1-A37B3ACCFA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Отчет о выполнении" sheetId="3" r:id="rId1"/>
  </sheets>
  <definedNames>
    <definedName name="_xlnm.Print_Titles" localSheetId="0">'Отчет о выполнении'!$13:$13</definedName>
  </definedNames>
  <calcPr calcId="191029" refMode="R1C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Z79" i="3" l="1"/>
  <c r="AE78" i="3"/>
  <c r="Q78" i="3"/>
  <c r="AF79" i="3"/>
  <c r="AF78" i="3"/>
  <c r="AE79" i="3"/>
  <c r="AD79" i="3"/>
  <c r="AD78" i="3"/>
  <c r="AC79" i="3"/>
  <c r="AC78" i="3"/>
  <c r="AA79" i="3" l="1"/>
  <c r="AA78" i="3"/>
  <c r="Z78" i="3"/>
  <c r="Y79" i="3"/>
  <c r="Y78" i="3"/>
  <c r="X79" i="3"/>
  <c r="X78" i="3"/>
  <c r="W79" i="3"/>
  <c r="W78" i="3"/>
  <c r="V79" i="3"/>
  <c r="V78" i="3"/>
  <c r="U79" i="3"/>
  <c r="U78" i="3"/>
  <c r="T79" i="3"/>
  <c r="T78" i="3"/>
  <c r="S79" i="3"/>
  <c r="S78" i="3"/>
  <c r="R79" i="3"/>
  <c r="R78" i="3"/>
  <c r="Q79" i="3"/>
  <c r="P79" i="3"/>
  <c r="P78" i="3"/>
  <c r="O79" i="3"/>
  <c r="O78" i="3"/>
  <c r="N79" i="3"/>
  <c r="N78" i="3"/>
  <c r="M79" i="3"/>
  <c r="M78" i="3"/>
  <c r="L79" i="3"/>
  <c r="K79" i="3"/>
  <c r="J79" i="3"/>
  <c r="I79" i="3"/>
  <c r="H79" i="3"/>
  <c r="G79" i="3"/>
  <c r="F79" i="3"/>
  <c r="E79" i="3"/>
  <c r="D79" i="3"/>
  <c r="C79" i="3"/>
  <c r="L78" i="3"/>
  <c r="K78" i="3"/>
  <c r="J78" i="3"/>
  <c r="I78" i="3"/>
  <c r="H78" i="3"/>
  <c r="G78" i="3"/>
  <c r="F78" i="3"/>
  <c r="E78" i="3"/>
  <c r="D78" i="3"/>
  <c r="C78" i="3"/>
  <c r="AD38" i="3"/>
  <c r="AB38" i="3"/>
  <c r="AA38" i="3"/>
  <c r="Z38" i="3"/>
  <c r="Y38" i="3"/>
  <c r="X38" i="3"/>
  <c r="W38" i="3"/>
  <c r="V38" i="3"/>
  <c r="U38" i="3"/>
  <c r="T38" i="3"/>
  <c r="S38" i="3"/>
  <c r="R38" i="3"/>
  <c r="Q38" i="3"/>
  <c r="P38" i="3"/>
  <c r="O38" i="3"/>
  <c r="N38" i="3"/>
  <c r="M38" i="3"/>
  <c r="L38" i="3"/>
  <c r="K38" i="3"/>
  <c r="J38" i="3"/>
  <c r="I38" i="3"/>
  <c r="H38" i="3"/>
  <c r="G38" i="3"/>
  <c r="E38" i="3"/>
  <c r="D38" i="3"/>
  <c r="C38" i="3"/>
  <c r="F38" i="3"/>
  <c r="AD45" i="3"/>
  <c r="AF27" i="3"/>
  <c r="AD27" i="3"/>
  <c r="AC27" i="3"/>
  <c r="AB27" i="3"/>
  <c r="AB78" i="3" s="1"/>
  <c r="AB79" i="3" s="1"/>
  <c r="AA27" i="3"/>
  <c r="Z27" i="3"/>
  <c r="Y27" i="3"/>
  <c r="X27" i="3"/>
  <c r="W27" i="3"/>
  <c r="V27" i="3"/>
  <c r="U27" i="3"/>
  <c r="T27" i="3"/>
  <c r="S27" i="3"/>
  <c r="R27" i="3"/>
  <c r="Q27" i="3"/>
  <c r="P27" i="3"/>
  <c r="O27" i="3"/>
  <c r="N27" i="3"/>
  <c r="M27" i="3"/>
  <c r="L27" i="3"/>
  <c r="K27" i="3"/>
  <c r="J27" i="3"/>
  <c r="I27" i="3"/>
  <c r="H27" i="3"/>
  <c r="G27" i="3"/>
  <c r="F27" i="3"/>
  <c r="E27" i="3"/>
  <c r="D27" i="3"/>
  <c r="C27" i="3"/>
  <c r="AE34" i="3"/>
  <c r="AE27" i="3" s="1"/>
  <c r="AD34" i="3"/>
  <c r="AB21" i="3"/>
  <c r="AA21" i="3"/>
  <c r="Z21" i="3"/>
  <c r="Y21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Y19" i="3"/>
  <c r="AE18" i="3"/>
  <c r="AE17" i="3" s="1"/>
  <c r="AD18" i="3"/>
  <c r="AD17" i="3" s="1"/>
  <c r="AC17" i="3"/>
  <c r="AC19" i="3" s="1"/>
  <c r="AB17" i="3"/>
  <c r="AB19" i="3" s="1"/>
  <c r="AA17" i="3"/>
  <c r="AA19" i="3" s="1"/>
  <c r="Z17" i="3"/>
  <c r="Z19" i="3" s="1"/>
  <c r="Y17" i="3"/>
  <c r="X17" i="3"/>
  <c r="X19" i="3" s="1"/>
  <c r="W17" i="3"/>
  <c r="W19" i="3" s="1"/>
  <c r="V17" i="3"/>
  <c r="V19" i="3" s="1"/>
  <c r="U17" i="3"/>
  <c r="U19" i="3" s="1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AF16" i="3"/>
  <c r="AE16" i="3"/>
  <c r="AD16" i="3"/>
  <c r="T15" i="3"/>
  <c r="T19" i="3" s="1"/>
  <c r="S15" i="3"/>
  <c r="S19" i="3" s="1"/>
  <c r="R15" i="3"/>
  <c r="R19" i="3" s="1"/>
  <c r="Q15" i="3"/>
  <c r="Q19" i="3" s="1"/>
  <c r="P15" i="3"/>
  <c r="P19" i="3" s="1"/>
  <c r="O15" i="3"/>
  <c r="N15" i="3"/>
  <c r="N19" i="3" s="1"/>
  <c r="M15" i="3"/>
  <c r="M19" i="3" s="1"/>
  <c r="L15" i="3"/>
  <c r="L19" i="3" s="1"/>
  <c r="K15" i="3"/>
  <c r="K19" i="3" s="1"/>
  <c r="J15" i="3"/>
  <c r="J19" i="3" s="1"/>
  <c r="I15" i="3"/>
  <c r="I19" i="3" s="1"/>
  <c r="AC22" i="3"/>
  <c r="AD23" i="3"/>
  <c r="AE23" i="3"/>
  <c r="AF23" i="3"/>
  <c r="AD24" i="3"/>
  <c r="AE24" i="3"/>
  <c r="AF24" i="3"/>
  <c r="AC25" i="3"/>
  <c r="AF25" i="3" s="1"/>
  <c r="AD25" i="3"/>
  <c r="AE25" i="3"/>
  <c r="AC26" i="3"/>
  <c r="AD26" i="3"/>
  <c r="AE26" i="3"/>
  <c r="AD28" i="3"/>
  <c r="AE28" i="3"/>
  <c r="AF28" i="3"/>
  <c r="AD29" i="3"/>
  <c r="AE29" i="3"/>
  <c r="AF29" i="3"/>
  <c r="AD30" i="3"/>
  <c r="AE30" i="3"/>
  <c r="AF30" i="3"/>
  <c r="AD31" i="3"/>
  <c r="AE31" i="3"/>
  <c r="AF31" i="3"/>
  <c r="AD32" i="3"/>
  <c r="AE32" i="3"/>
  <c r="AF32" i="3"/>
  <c r="AD33" i="3"/>
  <c r="AE33" i="3"/>
  <c r="AF33" i="3"/>
  <c r="AC34" i="3"/>
  <c r="AF34" i="3" s="1"/>
  <c r="AD35" i="3"/>
  <c r="AE35" i="3"/>
  <c r="AF35" i="3"/>
  <c r="AC37" i="3"/>
  <c r="AF37" i="3" s="1"/>
  <c r="AD37" i="3"/>
  <c r="AE37" i="3"/>
  <c r="AD39" i="3"/>
  <c r="AE39" i="3"/>
  <c r="AF39" i="3"/>
  <c r="AE40" i="3"/>
  <c r="AD41" i="3"/>
  <c r="AE41" i="3"/>
  <c r="AF41" i="3"/>
  <c r="AD42" i="3"/>
  <c r="AE42" i="3"/>
  <c r="AF42" i="3"/>
  <c r="AC43" i="3"/>
  <c r="AF43" i="3" s="1"/>
  <c r="AD43" i="3"/>
  <c r="AE43" i="3"/>
  <c r="AC44" i="3"/>
  <c r="AF44" i="3" s="1"/>
  <c r="AD44" i="3"/>
  <c r="AE44" i="3"/>
  <c r="AC45" i="3"/>
  <c r="AF45" i="3" s="1"/>
  <c r="AF38" i="3" s="1"/>
  <c r="AE45" i="3"/>
  <c r="AE38" i="3" s="1"/>
  <c r="AC46" i="3"/>
  <c r="AF46" i="3" s="1"/>
  <c r="AD46" i="3"/>
  <c r="AE46" i="3"/>
  <c r="AD47" i="3"/>
  <c r="AE47" i="3"/>
  <c r="AF47" i="3"/>
  <c r="C48" i="3"/>
  <c r="D48" i="3"/>
  <c r="E48" i="3"/>
  <c r="F48" i="3"/>
  <c r="G48" i="3"/>
  <c r="H48" i="3"/>
  <c r="I48" i="3"/>
  <c r="J48" i="3"/>
  <c r="K48" i="3"/>
  <c r="L48" i="3"/>
  <c r="M48" i="3"/>
  <c r="N48" i="3"/>
  <c r="O48" i="3"/>
  <c r="P48" i="3"/>
  <c r="Q48" i="3"/>
  <c r="R48" i="3"/>
  <c r="S48" i="3"/>
  <c r="T48" i="3"/>
  <c r="U48" i="3"/>
  <c r="V48" i="3"/>
  <c r="W48" i="3"/>
  <c r="X48" i="3"/>
  <c r="Y48" i="3"/>
  <c r="Z48" i="3"/>
  <c r="AA48" i="3"/>
  <c r="AB48" i="3"/>
  <c r="AC49" i="3"/>
  <c r="AC48" i="3" s="1"/>
  <c r="AD49" i="3"/>
  <c r="AE49" i="3"/>
  <c r="AD50" i="3"/>
  <c r="AE50" i="3"/>
  <c r="AF50" i="3"/>
  <c r="AD51" i="3"/>
  <c r="AE51" i="3"/>
  <c r="AF51" i="3"/>
  <c r="C52" i="3"/>
  <c r="D52" i="3"/>
  <c r="E52" i="3"/>
  <c r="F52" i="3"/>
  <c r="G52" i="3"/>
  <c r="H52" i="3"/>
  <c r="I52" i="3"/>
  <c r="J52" i="3"/>
  <c r="K52" i="3" s="1"/>
  <c r="L52" i="3"/>
  <c r="M52" i="3"/>
  <c r="N52" i="3"/>
  <c r="O52" i="3"/>
  <c r="P52" i="3"/>
  <c r="Q52" i="3"/>
  <c r="R52" i="3"/>
  <c r="S52" i="3"/>
  <c r="T52" i="3"/>
  <c r="U52" i="3"/>
  <c r="V52" i="3"/>
  <c r="W52" i="3"/>
  <c r="X52" i="3"/>
  <c r="Y52" i="3"/>
  <c r="Z52" i="3"/>
  <c r="AA52" i="3"/>
  <c r="AD53" i="3"/>
  <c r="AE53" i="3"/>
  <c r="AF53" i="3"/>
  <c r="AD54" i="3"/>
  <c r="AE54" i="3"/>
  <c r="AF54" i="3"/>
  <c r="AD55" i="3"/>
  <c r="AE55" i="3"/>
  <c r="AF55" i="3"/>
  <c r="AB56" i="3"/>
  <c r="AC56" i="3" s="1"/>
  <c r="AD56" i="3"/>
  <c r="AD57" i="3"/>
  <c r="AE57" i="3"/>
  <c r="AF57" i="3"/>
  <c r="C58" i="3"/>
  <c r="D58" i="3"/>
  <c r="E58" i="3"/>
  <c r="F58" i="3"/>
  <c r="G58" i="3"/>
  <c r="H58" i="3"/>
  <c r="I58" i="3"/>
  <c r="J58" i="3"/>
  <c r="K58" i="3"/>
  <c r="L58" i="3"/>
  <c r="M58" i="3"/>
  <c r="N58" i="3"/>
  <c r="O58" i="3"/>
  <c r="P58" i="3"/>
  <c r="Q58" i="3"/>
  <c r="R58" i="3"/>
  <c r="S58" i="3"/>
  <c r="T58" i="3"/>
  <c r="U58" i="3"/>
  <c r="V58" i="3"/>
  <c r="W58" i="3"/>
  <c r="X58" i="3"/>
  <c r="Y58" i="3"/>
  <c r="Z58" i="3"/>
  <c r="AA59" i="3"/>
  <c r="AC59" i="3"/>
  <c r="AE59" i="3"/>
  <c r="AD60" i="3"/>
  <c r="AE60" i="3"/>
  <c r="AF60" i="3"/>
  <c r="AA61" i="3"/>
  <c r="AD61" i="3" s="1"/>
  <c r="AB61" i="3"/>
  <c r="AB58" i="3" s="1"/>
  <c r="AC61" i="3"/>
  <c r="AF61" i="3" s="1"/>
  <c r="AA62" i="3"/>
  <c r="AD62" i="3" s="1"/>
  <c r="AC62" i="3"/>
  <c r="AF62" i="3" s="1"/>
  <c r="AE62" i="3"/>
  <c r="C63" i="3"/>
  <c r="D63" i="3"/>
  <c r="E63" i="3"/>
  <c r="F63" i="3"/>
  <c r="G63" i="3"/>
  <c r="H63" i="3"/>
  <c r="I63" i="3"/>
  <c r="J63" i="3"/>
  <c r="K63" i="3"/>
  <c r="L63" i="3"/>
  <c r="M63" i="3"/>
  <c r="N63" i="3"/>
  <c r="O63" i="3"/>
  <c r="P63" i="3"/>
  <c r="Q63" i="3"/>
  <c r="R63" i="3"/>
  <c r="S63" i="3"/>
  <c r="T63" i="3"/>
  <c r="U63" i="3"/>
  <c r="V63" i="3"/>
  <c r="W63" i="3"/>
  <c r="X63" i="3"/>
  <c r="Y63" i="3"/>
  <c r="Z63" i="3"/>
  <c r="AA63" i="3"/>
  <c r="AB63" i="3"/>
  <c r="AC63" i="3"/>
  <c r="AD64" i="3"/>
  <c r="AE64" i="3"/>
  <c r="AF64" i="3"/>
  <c r="AD65" i="3"/>
  <c r="AE65" i="3"/>
  <c r="AF65" i="3"/>
  <c r="AD66" i="3"/>
  <c r="AE66" i="3"/>
  <c r="AF66" i="3"/>
  <c r="AD67" i="3"/>
  <c r="AE67" i="3"/>
  <c r="AF67" i="3"/>
  <c r="C68" i="3"/>
  <c r="D68" i="3"/>
  <c r="E68" i="3"/>
  <c r="F68" i="3"/>
  <c r="G68" i="3"/>
  <c r="H68" i="3"/>
  <c r="I68" i="3"/>
  <c r="J68" i="3"/>
  <c r="K68" i="3"/>
  <c r="L68" i="3"/>
  <c r="M68" i="3"/>
  <c r="N68" i="3"/>
  <c r="O68" i="3"/>
  <c r="P68" i="3"/>
  <c r="Q68" i="3"/>
  <c r="R68" i="3"/>
  <c r="S68" i="3"/>
  <c r="T68" i="3"/>
  <c r="U68" i="3"/>
  <c r="V68" i="3"/>
  <c r="W68" i="3"/>
  <c r="X68" i="3"/>
  <c r="Y68" i="3"/>
  <c r="Z68" i="3"/>
  <c r="AA68" i="3"/>
  <c r="AB68" i="3"/>
  <c r="AD69" i="3"/>
  <c r="AE69" i="3"/>
  <c r="AF69" i="3"/>
  <c r="AC70" i="3"/>
  <c r="AF70" i="3" s="1"/>
  <c r="AD70" i="3"/>
  <c r="AE70" i="3"/>
  <c r="AC71" i="3"/>
  <c r="AF71" i="3" s="1"/>
  <c r="AD71" i="3"/>
  <c r="AE71" i="3"/>
  <c r="AC72" i="3"/>
  <c r="AF72" i="3" s="1"/>
  <c r="AD72" i="3"/>
  <c r="AE72" i="3"/>
  <c r="C73" i="3"/>
  <c r="D73" i="3"/>
  <c r="E73" i="3"/>
  <c r="F73" i="3"/>
  <c r="G73" i="3"/>
  <c r="H73" i="3"/>
  <c r="I73" i="3"/>
  <c r="J73" i="3"/>
  <c r="K73" i="3"/>
  <c r="L73" i="3"/>
  <c r="M73" i="3"/>
  <c r="N73" i="3"/>
  <c r="O73" i="3"/>
  <c r="P73" i="3"/>
  <c r="Q73" i="3"/>
  <c r="R73" i="3"/>
  <c r="S73" i="3"/>
  <c r="T73" i="3"/>
  <c r="U73" i="3"/>
  <c r="V73" i="3"/>
  <c r="W73" i="3"/>
  <c r="X73" i="3"/>
  <c r="Y73" i="3"/>
  <c r="Z73" i="3"/>
  <c r="AA73" i="3"/>
  <c r="AB73" i="3"/>
  <c r="AC74" i="3"/>
  <c r="AC73" i="3" s="1"/>
  <c r="AD74" i="3"/>
  <c r="AD73" i="3" s="1"/>
  <c r="AE74" i="3"/>
  <c r="AE73" i="3" s="1"/>
  <c r="C75" i="3"/>
  <c r="D75" i="3"/>
  <c r="E75" i="3"/>
  <c r="F75" i="3"/>
  <c r="G75" i="3"/>
  <c r="H75" i="3"/>
  <c r="I75" i="3"/>
  <c r="J75" i="3"/>
  <c r="K75" i="3"/>
  <c r="L75" i="3"/>
  <c r="M75" i="3"/>
  <c r="N75" i="3"/>
  <c r="O75" i="3"/>
  <c r="P75" i="3"/>
  <c r="Q75" i="3"/>
  <c r="R75" i="3"/>
  <c r="S75" i="3"/>
  <c r="T75" i="3"/>
  <c r="U75" i="3"/>
  <c r="V75" i="3"/>
  <c r="W75" i="3"/>
  <c r="X75" i="3"/>
  <c r="Y75" i="3"/>
  <c r="Z75" i="3"/>
  <c r="AA75" i="3"/>
  <c r="AB75" i="3"/>
  <c r="AC76" i="3"/>
  <c r="AF76" i="3" s="1"/>
  <c r="AD76" i="3"/>
  <c r="AE76" i="3"/>
  <c r="AC77" i="3"/>
  <c r="AF77" i="3" s="1"/>
  <c r="AD77" i="3"/>
  <c r="AE77" i="3"/>
  <c r="AC38" i="3" l="1"/>
  <c r="O19" i="3"/>
  <c r="AD21" i="3"/>
  <c r="AE21" i="3"/>
  <c r="AC21" i="3"/>
  <c r="AF21" i="3" s="1"/>
  <c r="AE75" i="3"/>
  <c r="AD68" i="3"/>
  <c r="AF49" i="3"/>
  <c r="AF48" i="3" s="1"/>
  <c r="AF63" i="3"/>
  <c r="AC58" i="3"/>
  <c r="AC68" i="3"/>
  <c r="AA58" i="3"/>
  <c r="AF74" i="3"/>
  <c r="AF73" i="3" s="1"/>
  <c r="AD75" i="3"/>
  <c r="AE48" i="3"/>
  <c r="AD63" i="3"/>
  <c r="AF59" i="3"/>
  <c r="AF58" i="3" s="1"/>
  <c r="AD52" i="3"/>
  <c r="AF75" i="3"/>
  <c r="AF68" i="3"/>
  <c r="AD59" i="3"/>
  <c r="AD58" i="3" s="1"/>
  <c r="AE68" i="3"/>
  <c r="AC75" i="3"/>
  <c r="AE63" i="3"/>
  <c r="AE61" i="3"/>
  <c r="AE58" i="3" s="1"/>
  <c r="AD48" i="3"/>
  <c r="AF18" i="3"/>
  <c r="AF17" i="3" s="1"/>
  <c r="AC52" i="3"/>
  <c r="AF56" i="3"/>
  <c r="AF52" i="3" s="1"/>
  <c r="AF26" i="3"/>
  <c r="AE56" i="3"/>
  <c r="AE52" i="3" s="1"/>
  <c r="AB52" i="3"/>
  <c r="H15" i="3" l="1"/>
  <c r="G15" i="3"/>
  <c r="G19" i="3" s="1"/>
  <c r="AE19" i="3" s="1"/>
  <c r="F15" i="3"/>
  <c r="AD15" i="3" l="1"/>
  <c r="F19" i="3"/>
  <c r="AD19" i="3" s="1"/>
  <c r="AE15" i="3"/>
  <c r="AF15" i="3"/>
  <c r="H19" i="3"/>
  <c r="AF19" i="3" s="1"/>
</calcChain>
</file>

<file path=xl/sharedStrings.xml><?xml version="1.0" encoding="utf-8"?>
<sst xmlns="http://schemas.openxmlformats.org/spreadsheetml/2006/main" count="182" uniqueCount="150">
  <si>
    <t>№ п/п</t>
  </si>
  <si>
    <t>5.1.</t>
  </si>
  <si>
    <t>7.1.</t>
  </si>
  <si>
    <t xml:space="preserve">Содержание ливневой канализации </t>
  </si>
  <si>
    <t>Вырубка сухих и аварийных деревьев с компенсационной посадкой молодых саженцев</t>
  </si>
  <si>
    <t>Оплата электроэнергии, потребленной уличным освещением</t>
  </si>
  <si>
    <t>Текущий ремонт трещин и выбоин асфальтобетонных покрытий автомобильных  дорог и проездов к дворовым территориям многоквартирных домов</t>
  </si>
  <si>
    <t>Устройство и содержание технических средств организации дорожного движения</t>
  </si>
  <si>
    <t>Механизированная  уборка автомобильных дорог, проездов к дворовым территориям многоквартирных домов с элементами ручной уборки в зимнее и летнее время</t>
  </si>
  <si>
    <t>Содержание и текущий ремонт сети и оборудования уличного освещения города</t>
  </si>
  <si>
    <t>Проведение акарицидных обработок территорий парков, скверов, зон рекреаций, кладбищ и др. мест массового посещения населения  города</t>
  </si>
  <si>
    <t>Уничтожение борщевика Сосновского химическим способом</t>
  </si>
  <si>
    <t>Устройство и содержание детских и спортивных площадок и других объектов благоустройства</t>
  </si>
  <si>
    <t>Подготовка и оформление территории города на период проведения праздничных мероприятий</t>
  </si>
  <si>
    <t>Процессная часть</t>
  </si>
  <si>
    <t>Комплекс процессных мероприятий "Устройство, обустройство и содержание общественных территорий и пешеходных зон города Сертолово"</t>
  </si>
  <si>
    <t>6.</t>
  </si>
  <si>
    <t>Комплекс процессных мероприятий "Организация санитарного содержания территории города Сертолово"</t>
  </si>
  <si>
    <t>7.</t>
  </si>
  <si>
    <t>Комплекс процессных мероприятий "Организация оформления территории города Сертолово на период проведения праздничных мероприятий"</t>
  </si>
  <si>
    <t>7.4.</t>
  </si>
  <si>
    <t>Комплекс процессных мероприятий "Организация уличного освещения территории города Сертолово"</t>
  </si>
  <si>
    <t>9.</t>
  </si>
  <si>
    <t>Комплекс процессных мероприятий "Организация озеленения территории города Сертолово"</t>
  </si>
  <si>
    <t>"Комплекс процессных мероприятий "Санитарное содержание улично-дорожной сети города Сертолово"</t>
  </si>
  <si>
    <t>5.</t>
  </si>
  <si>
    <t>8.</t>
  </si>
  <si>
    <t>8.4.</t>
  </si>
  <si>
    <t>6.1.</t>
  </si>
  <si>
    <t>Комплекс процессных мероприятий "Планирование и осуществление дорожной деятельности на территории города Сертолово"</t>
  </si>
  <si>
    <t>2.</t>
  </si>
  <si>
    <t>3.</t>
  </si>
  <si>
    <t>4.</t>
  </si>
  <si>
    <t>4.7.</t>
  </si>
  <si>
    <t>Устройство декоративного ограждения</t>
  </si>
  <si>
    <t>Капитальный ремонт автомобильных дорог и проездов города Сертолово</t>
  </si>
  <si>
    <t>7.3.</t>
  </si>
  <si>
    <t xml:space="preserve">Вывоз разукомплектованных машин с территории города </t>
  </si>
  <si>
    <t>"Благоустроенный город Сертолово" на 2017-2025 годы</t>
  </si>
  <si>
    <t>Создание мест (площадок) накопления твердых коммунальных отходов</t>
  </si>
  <si>
    <t>10.</t>
  </si>
  <si>
    <t>10.1.</t>
  </si>
  <si>
    <t>Санитарная уборка города Сертолово в зимнее и летнее время</t>
  </si>
  <si>
    <t>Ремонт асфальтобетонных покрытий автомобильных дорог и проездов к дворовым территориям иногоквартирных домов.</t>
  </si>
  <si>
    <t>Диагностика и оценка состояния автомобильных дорог и проездов к дворовым территориям многоквартирных домов города Сертолово</t>
  </si>
  <si>
    <t>Уход за газонами и зелеными насаждениями</t>
  </si>
  <si>
    <t>Обеспечение деятельности Сертоловского муниципального учреждения "Оказание услуг " Развитие"</t>
  </si>
  <si>
    <t>2.1.</t>
  </si>
  <si>
    <t>3.3.</t>
  </si>
  <si>
    <t>Устройство и содержание малых архитектурных форм и других объектов благоустройства</t>
  </si>
  <si>
    <t>3.4.</t>
  </si>
  <si>
    <t>5.4.</t>
  </si>
  <si>
    <t>5.5.</t>
  </si>
  <si>
    <t>5.6.</t>
  </si>
  <si>
    <t>5.7.</t>
  </si>
  <si>
    <t>5.8.</t>
  </si>
  <si>
    <t>6.2.</t>
  </si>
  <si>
    <t>8.1.</t>
  </si>
  <si>
    <t>8.3.</t>
  </si>
  <si>
    <t>9.4.</t>
  </si>
  <si>
    <t>10.2.</t>
  </si>
  <si>
    <t>11.</t>
  </si>
  <si>
    <t>11.1.</t>
  </si>
  <si>
    <t>Отраслевой проект "Эффективное обращение с отходами производства и потребления на территории Ленинградской области"</t>
  </si>
  <si>
    <t>3.2.</t>
  </si>
  <si>
    <t>Проектная часть</t>
  </si>
  <si>
    <t>4.8.</t>
  </si>
  <si>
    <t>Корректировка "Проекта организации дорожного движения в городе Сертолово Всеволожского района Ленинградской области"</t>
  </si>
  <si>
    <t>12</t>
  </si>
  <si>
    <t>Обеспечение деятельности Муниципального бюджетного учреждения "Ритуальные услуги"</t>
  </si>
  <si>
    <t>Организация мероприятий в сфере оказания ритуальных услуг</t>
  </si>
  <si>
    <t>Организация ритуальных услуг и содержание мест захоронения</t>
  </si>
  <si>
    <t>12.1</t>
  </si>
  <si>
    <t>12.2</t>
  </si>
  <si>
    <t>4.9.</t>
  </si>
  <si>
    <t>Обустройство мест (площадок) накопления твердых коммунальных отходов на территории города Сертолово</t>
  </si>
  <si>
    <t>5.3.</t>
  </si>
  <si>
    <t>Разработка комплексной схемы организации дорожного движения на территории города Сертолово Всеволожского района Ленинградской области</t>
  </si>
  <si>
    <t>10.3.</t>
  </si>
  <si>
    <t>Обеспечение деятельности муниципального учреждения "Сертоловские уличные сети"</t>
  </si>
  <si>
    <t>10.4.</t>
  </si>
  <si>
    <t>Организация мероприятий в сфере уличного освещения города</t>
  </si>
  <si>
    <t>Руководитель программы:</t>
  </si>
  <si>
    <t xml:space="preserve">Заместитель главы администрации по жилищно-коммунальному хозяйству - </t>
  </si>
  <si>
    <t xml:space="preserve">председатель комитета </t>
  </si>
  <si>
    <t>жилищно-коммунального хозяйства                                                                                                              А.В. Могильников</t>
  </si>
  <si>
    <t>Поставка декоративного ограждения. Сумма (100 000,00 руб.). Размещение закупки отменено.</t>
  </si>
  <si>
    <t>5035,6</t>
  </si>
  <si>
    <t>12398,4</t>
  </si>
  <si>
    <t>5511,3</t>
  </si>
  <si>
    <t>68419</t>
  </si>
  <si>
    <t>Закупка отменена.</t>
  </si>
  <si>
    <t>ИТОГОВЫЙ ОТЧЕТ О ВЫПОЛНЕНИИ МУНИЦИПАЛЬНОЙ ПРОГРАММЫ</t>
  </si>
  <si>
    <t>за 2017- 2025 годы</t>
  </si>
  <si>
    <t>Источники финансирования: бюджет МО Сертолово,  бюджет Всеволожского муниципального района, областной бюджет Ленинградской области, федеральный бюджет</t>
  </si>
  <si>
    <t>Профинансировано (тыс. руб.)</t>
  </si>
  <si>
    <t>Выполнено (тыс. руб.)</t>
  </si>
  <si>
    <t>2017 год</t>
  </si>
  <si>
    <t>2018 год</t>
  </si>
  <si>
    <t>2019 год</t>
  </si>
  <si>
    <t>2020 год</t>
  </si>
  <si>
    <t>2021 год</t>
  </si>
  <si>
    <t>2022 год</t>
  </si>
  <si>
    <t>2023 год</t>
  </si>
  <si>
    <t>2024 год</t>
  </si>
  <si>
    <t>Комплектация дополнительным оборудованием детских и спортивных площадок</t>
  </si>
  <si>
    <t>3.1.</t>
  </si>
  <si>
    <t>Формирование и содержание объекта внешнего благоустройства «Зона отдыха «Сертала» с элементами благоустройства территории, малыми архитектурными формами, фонарями, скамейками, спортивными и детскими площадками</t>
  </si>
  <si>
    <t>4.1.</t>
  </si>
  <si>
    <t>4.2.</t>
  </si>
  <si>
    <t>4.3.</t>
  </si>
  <si>
    <t>4.4.</t>
  </si>
  <si>
    <t>4.5.</t>
  </si>
  <si>
    <t>4.6.</t>
  </si>
  <si>
    <t>Обустройство и содержание объекта внешнего благоустройство «Аллея памяти с монументом воинам, погибшим в локальных войнах и военных конфликтах»</t>
  </si>
  <si>
    <t>Формирование и обустройство объекта внешнего благоустройства «Аллея молодоженов»</t>
  </si>
  <si>
    <t>Формирование и обустройство объекта внешнего благоустройства «Городская площадь»</t>
  </si>
  <si>
    <t>"Формирование и обустройство объекта внешнего благоустройства в районе д. 4, 7 мкр. Черная Речка в г. Сертолово</t>
  </si>
  <si>
    <t>Устройство цветочной клумбы в районе д. 6 мкр. Черная Речка в г. Сертолово</t>
  </si>
  <si>
    <t>Обустройство и содержание общественных и дворовых территорий, пешеходных зон города Сертолово</t>
  </si>
  <si>
    <t>Разработка дизайн-проектов благоустройства общественных и дворовых территорий города</t>
  </si>
  <si>
    <t>5.2.</t>
  </si>
  <si>
    <t>Проектирование участков улично-дорожной сети</t>
  </si>
  <si>
    <t>6.3.</t>
  </si>
  <si>
    <t>Уход за дорожными знаками</t>
  </si>
  <si>
    <t>7.2.</t>
  </si>
  <si>
    <t xml:space="preserve">Завоз земли для устройства клумб и газонов в жилой зоне  города </t>
  </si>
  <si>
    <t>8.2.</t>
  </si>
  <si>
    <t>Содержание мест массового скопления жителей города</t>
  </si>
  <si>
    <t>9.1.</t>
  </si>
  <si>
    <t>9.2.</t>
  </si>
  <si>
    <t>9.3.</t>
  </si>
  <si>
    <t>Подготовка к празднику и оформление территории города на период проведения праздника - День Победы</t>
  </si>
  <si>
    <t>Подготовка к празднику и оформление территории города на период проведения праздника - День Города</t>
  </si>
  <si>
    <t xml:space="preserve">Подготовка к празднику и оформление территории города на период проведения праздника - Новый год                                                                                                </t>
  </si>
  <si>
    <t>2025 год</t>
  </si>
  <si>
    <t>1.</t>
  </si>
  <si>
    <t>Федеральный проект "Формирование комфортной городской среды" национального проекта "Жилье и городская среда"</t>
  </si>
  <si>
    <t>Благоустройство общественных территорий города Сертолово</t>
  </si>
  <si>
    <t>7.5.</t>
  </si>
  <si>
    <t>Посадка деревьев на территории города Сертолово</t>
  </si>
  <si>
    <t>1.1.</t>
  </si>
  <si>
    <t>Всего</t>
  </si>
  <si>
    <t>Комплекс процессных мероприятий "Устройство, замена, ремонт и текущее содержание детских и спортивных площадок, малых архитектурных форм и прочих элементов благоустройства на территории города Сертолово</t>
  </si>
  <si>
    <t xml:space="preserve">Наименование структурных элементов программы и их мероприятий
</t>
  </si>
  <si>
    <t>Плановый объем финансирования (тыс. руб.)</t>
  </si>
  <si>
    <t>Всего по программе:</t>
  </si>
  <si>
    <t>Итого
по проектной части:</t>
  </si>
  <si>
    <t>Итого
по процессной части:</t>
  </si>
  <si>
    <r>
      <t xml:space="preserve">ПРИЛОЖЕНИЕ №1
к постановлению администрации 
МО Сертолово
</t>
    </r>
    <r>
      <rPr>
        <u/>
        <sz val="12"/>
        <rFont val="Times New Roman"/>
        <family val="1"/>
        <charset val="204"/>
      </rPr>
      <t>от 27.02.2026  № 200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</si>
</sst>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6" x14ac:knownFonts="1">
    <font>
      <sz val="10"/>
      <name val="Arial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u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sz val="9"/>
      <name val="Times New Roman"/>
      <family val="1"/>
      <charset val="204"/>
      <scheme val="minor"/>
    </font>
    <font>
      <b/>
      <sz val="10"/>
      <name val="Times New Roman"/>
      <family val="1"/>
      <charset val="204"/>
      <scheme val="minor"/>
    </font>
    <font>
      <sz val="10"/>
      <name val="Times New Roman"/>
      <family val="1"/>
      <charset val="204"/>
      <scheme val="minor"/>
    </font>
    <font>
      <b/>
      <sz val="9"/>
      <name val="Times New Roman"/>
      <family val="1"/>
      <charset val="204"/>
      <scheme val="minor"/>
    </font>
    <font>
      <sz val="12"/>
      <color rgb="FFFF0000"/>
      <name val="Times New Roman"/>
      <family val="1"/>
      <charset val="204"/>
    </font>
    <font>
      <u/>
      <sz val="12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theme="1"/>
      <name val="Times New Roman"/>
      <family val="1"/>
      <charset val="204"/>
      <scheme val="minor"/>
    </font>
    <font>
      <b/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name val="Arial"/>
      <family val="2"/>
      <charset val="204"/>
    </font>
    <font>
      <b/>
      <sz val="10"/>
      <color rgb="FFFF0000"/>
      <name val="Arial"/>
      <family val="2"/>
      <charset val="204"/>
    </font>
    <font>
      <sz val="8"/>
      <name val="Times New Roman"/>
      <family val="1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0">
    <xf numFmtId="0" fontId="0" fillId="0" borderId="0" xfId="0"/>
    <xf numFmtId="0" fontId="8" fillId="0" borderId="0" xfId="0" applyFont="1"/>
    <xf numFmtId="0" fontId="2" fillId="0" borderId="0" xfId="0" applyFont="1"/>
    <xf numFmtId="0" fontId="4" fillId="0" borderId="0" xfId="0" applyFont="1"/>
    <xf numFmtId="0" fontId="2" fillId="2" borderId="0" xfId="0" applyFont="1" applyFill="1"/>
    <xf numFmtId="0" fontId="7" fillId="0" borderId="0" xfId="0" applyFont="1"/>
    <xf numFmtId="16" fontId="9" fillId="0" borderId="2" xfId="0" applyNumberFormat="1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164" fontId="12" fillId="5" borderId="2" xfId="0" applyNumberFormat="1" applyFont="1" applyFill="1" applyBorder="1" applyAlignment="1">
      <alignment horizontal="center" vertical="center" wrapText="1"/>
    </xf>
    <xf numFmtId="164" fontId="2" fillId="0" borderId="0" xfId="0" applyNumberFormat="1" applyFont="1"/>
    <xf numFmtId="165" fontId="2" fillId="0" borderId="0" xfId="0" applyNumberFormat="1" applyFont="1"/>
    <xf numFmtId="164" fontId="9" fillId="6" borderId="2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6" borderId="0" xfId="0" applyFont="1" applyFill="1"/>
    <xf numFmtId="0" fontId="2" fillId="0" borderId="2" xfId="0" applyFont="1" applyBorder="1"/>
    <xf numFmtId="164" fontId="12" fillId="5" borderId="2" xfId="0" applyNumberFormat="1" applyFont="1" applyFill="1" applyBorder="1" applyAlignment="1">
      <alignment horizontal="center" vertical="center"/>
    </xf>
    <xf numFmtId="165" fontId="2" fillId="0" borderId="2" xfId="0" applyNumberFormat="1" applyFont="1" applyBorder="1"/>
    <xf numFmtId="164" fontId="9" fillId="0" borderId="2" xfId="0" applyNumberFormat="1" applyFont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 wrapText="1"/>
    </xf>
    <xf numFmtId="164" fontId="9" fillId="6" borderId="2" xfId="0" applyNumberFormat="1" applyFont="1" applyFill="1" applyBorder="1" applyAlignment="1">
      <alignment horizontal="center" vertical="center"/>
    </xf>
    <xf numFmtId="165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6" fillId="2" borderId="0" xfId="0" applyFont="1" applyFill="1" applyAlignment="1">
      <alignment horizontal="center" wrapText="1"/>
    </xf>
    <xf numFmtId="16" fontId="9" fillId="5" borderId="2" xfId="0" applyNumberFormat="1" applyFont="1" applyFill="1" applyBorder="1" applyAlignment="1">
      <alignment horizontal="center" vertical="center" wrapText="1"/>
    </xf>
    <xf numFmtId="0" fontId="9" fillId="5" borderId="2" xfId="0" quotePrefix="1" applyFont="1" applyFill="1" applyBorder="1" applyAlignment="1">
      <alignment horizontal="center" vertical="center" wrapText="1"/>
    </xf>
    <xf numFmtId="0" fontId="9" fillId="6" borderId="2" xfId="0" applyFont="1" applyFill="1" applyBorder="1" applyAlignment="1">
      <alignment horizontal="center" vertical="center" wrapText="1"/>
    </xf>
    <xf numFmtId="165" fontId="2" fillId="6" borderId="0" xfId="0" applyNumberFormat="1" applyFont="1" applyFill="1" applyAlignment="1">
      <alignment horizontal="center" wrapText="1"/>
    </xf>
    <xf numFmtId="165" fontId="2" fillId="6" borderId="0" xfId="0" applyNumberFormat="1" applyFont="1" applyFill="1"/>
    <xf numFmtId="165" fontId="2" fillId="6" borderId="2" xfId="0" applyNumberFormat="1" applyFont="1" applyFill="1" applyBorder="1"/>
    <xf numFmtId="165" fontId="2" fillId="0" borderId="10" xfId="0" applyNumberFormat="1" applyFont="1" applyBorder="1"/>
    <xf numFmtId="165" fontId="2" fillId="6" borderId="10" xfId="0" applyNumberFormat="1" applyFont="1" applyFill="1" applyBorder="1"/>
    <xf numFmtId="165" fontId="2" fillId="0" borderId="11" xfId="0" applyNumberFormat="1" applyFont="1" applyBorder="1"/>
    <xf numFmtId="165" fontId="2" fillId="0" borderId="5" xfId="0" applyNumberFormat="1" applyFont="1" applyBorder="1"/>
    <xf numFmtId="0" fontId="12" fillId="5" borderId="2" xfId="0" applyFont="1" applyFill="1" applyBorder="1" applyAlignment="1">
      <alignment horizontal="center" vertical="center" wrapText="1"/>
    </xf>
    <xf numFmtId="164" fontId="7" fillId="0" borderId="0" xfId="0" applyNumberFormat="1" applyFont="1"/>
    <xf numFmtId="0" fontId="19" fillId="0" borderId="2" xfId="0" applyFont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164" fontId="9" fillId="6" borderId="1" xfId="0" applyNumberFormat="1" applyFont="1" applyFill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 wrapText="1"/>
    </xf>
    <xf numFmtId="49" fontId="9" fillId="6" borderId="2" xfId="0" applyNumberFormat="1" applyFont="1" applyFill="1" applyBorder="1" applyAlignment="1">
      <alignment horizontal="center" vertical="center" wrapText="1"/>
    </xf>
    <xf numFmtId="49" fontId="12" fillId="5" borderId="2" xfId="0" applyNumberFormat="1" applyFont="1" applyFill="1" applyBorder="1" applyAlignment="1">
      <alignment horizontal="center" vertical="center" wrapText="1"/>
    </xf>
    <xf numFmtId="49" fontId="12" fillId="3" borderId="2" xfId="0" applyNumberFormat="1" applyFont="1" applyFill="1" applyBorder="1" applyAlignment="1">
      <alignment horizontal="center" vertical="center" wrapText="1"/>
    </xf>
    <xf numFmtId="49" fontId="12" fillId="3" borderId="2" xfId="0" applyNumberFormat="1" applyFont="1" applyFill="1" applyBorder="1" applyAlignment="1">
      <alignment horizontal="left" vertical="center" wrapText="1"/>
    </xf>
    <xf numFmtId="49" fontId="9" fillId="4" borderId="2" xfId="0" applyNumberFormat="1" applyFont="1" applyFill="1" applyBorder="1"/>
    <xf numFmtId="49" fontId="12" fillId="4" borderId="2" xfId="0" applyNumberFormat="1" applyFont="1" applyFill="1" applyBorder="1" applyAlignment="1">
      <alignment horizontal="left" vertical="center" wrapText="1"/>
    </xf>
    <xf numFmtId="1" fontId="9" fillId="6" borderId="1" xfId="0" quotePrefix="1" applyNumberFormat="1" applyFont="1" applyFill="1" applyBorder="1" applyAlignment="1">
      <alignment horizontal="center" vertical="center" wrapText="1"/>
    </xf>
    <xf numFmtId="1" fontId="9" fillId="6" borderId="1" xfId="0" applyNumberFormat="1" applyFont="1" applyFill="1" applyBorder="1" applyAlignment="1">
      <alignment horizontal="center" vertical="center" wrapText="1"/>
    </xf>
    <xf numFmtId="49" fontId="9" fillId="5" borderId="2" xfId="0" applyNumberFormat="1" applyFont="1" applyFill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64" fontId="7" fillId="2" borderId="0" xfId="0" applyNumberFormat="1" applyFont="1" applyFill="1" applyAlignment="1">
      <alignment horizontal="center"/>
    </xf>
    <xf numFmtId="164" fontId="7" fillId="0" borderId="0" xfId="0" applyNumberFormat="1" applyFont="1" applyAlignment="1">
      <alignment horizontal="center" vertical="center"/>
    </xf>
    <xf numFmtId="164" fontId="3" fillId="6" borderId="0" xfId="0" applyNumberFormat="1" applyFont="1" applyFill="1" applyAlignment="1">
      <alignment vertical="center"/>
    </xf>
    <xf numFmtId="164" fontId="7" fillId="6" borderId="0" xfId="0" applyNumberFormat="1" applyFont="1" applyFill="1" applyAlignment="1">
      <alignment vertical="center"/>
    </xf>
    <xf numFmtId="164" fontId="24" fillId="6" borderId="0" xfId="0" applyNumberFormat="1" applyFont="1" applyFill="1" applyAlignment="1">
      <alignment vertical="center"/>
    </xf>
    <xf numFmtId="164" fontId="2" fillId="6" borderId="0" xfId="0" applyNumberFormat="1" applyFont="1" applyFill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164" fontId="3" fillId="0" borderId="0" xfId="0" applyNumberFormat="1" applyFont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9" fillId="0" borderId="1" xfId="0" applyFont="1" applyBorder="1" applyAlignment="1">
      <alignment horizontal="center" vertical="center"/>
    </xf>
    <xf numFmtId="49" fontId="9" fillId="6" borderId="1" xfId="0" applyNumberFormat="1" applyFont="1" applyFill="1" applyBorder="1" applyAlignment="1">
      <alignment horizontal="center" vertical="center" wrapText="1"/>
    </xf>
    <xf numFmtId="164" fontId="9" fillId="6" borderId="1" xfId="0" applyNumberFormat="1" applyFont="1" applyFill="1" applyBorder="1" applyAlignment="1">
      <alignment horizontal="center" vertical="center" wrapText="1"/>
    </xf>
    <xf numFmtId="164" fontId="9" fillId="6" borderId="6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164" fontId="9" fillId="0" borderId="6" xfId="0" applyNumberFormat="1" applyFont="1" applyBorder="1" applyAlignment="1">
      <alignment horizontal="center" vertical="center"/>
    </xf>
    <xf numFmtId="0" fontId="9" fillId="0" borderId="1" xfId="0" quotePrefix="1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165" fontId="2" fillId="6" borderId="12" xfId="0" applyNumberFormat="1" applyFont="1" applyFill="1" applyBorder="1"/>
    <xf numFmtId="165" fontId="2" fillId="6" borderId="1" xfId="0" applyNumberFormat="1" applyFont="1" applyFill="1" applyBorder="1"/>
    <xf numFmtId="0" fontId="9" fillId="0" borderId="2" xfId="0" applyFont="1" applyBorder="1" applyAlignment="1">
      <alignment vertical="center" wrapText="1"/>
    </xf>
    <xf numFmtId="16" fontId="9" fillId="6" borderId="2" xfId="0" quotePrefix="1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4" fontId="19" fillId="0" borderId="2" xfId="0" applyNumberFormat="1" applyFont="1" applyBorder="1" applyAlignment="1">
      <alignment horizontal="center" vertical="center" wrapText="1"/>
    </xf>
    <xf numFmtId="164" fontId="12" fillId="5" borderId="5" xfId="0" applyNumberFormat="1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164" fontId="12" fillId="5" borderId="6" xfId="0" applyNumberFormat="1" applyFont="1" applyFill="1" applyBorder="1" applyAlignment="1">
      <alignment horizontal="center" vertical="center"/>
    </xf>
    <xf numFmtId="16" fontId="9" fillId="6" borderId="2" xfId="0" applyNumberFormat="1" applyFont="1" applyFill="1" applyBorder="1" applyAlignment="1">
      <alignment horizontal="center" vertical="center" wrapText="1"/>
    </xf>
    <xf numFmtId="0" fontId="2" fillId="6" borderId="2" xfId="0" applyFont="1" applyFill="1" applyBorder="1"/>
    <xf numFmtId="16" fontId="9" fillId="5" borderId="1" xfId="0" quotePrefix="1" applyNumberFormat="1" applyFont="1" applyFill="1" applyBorder="1" applyAlignment="1">
      <alignment horizontal="center" vertical="center" wrapText="1"/>
    </xf>
    <xf numFmtId="16" fontId="12" fillId="5" borderId="1" xfId="0" quotePrefix="1" applyNumberFormat="1" applyFont="1" applyFill="1" applyBorder="1" applyAlignment="1">
      <alignment horizontal="center" vertical="center" wrapText="1"/>
    </xf>
    <xf numFmtId="164" fontId="20" fillId="5" borderId="1" xfId="0" applyNumberFormat="1" applyFont="1" applyFill="1" applyBorder="1" applyAlignment="1">
      <alignment horizontal="center" vertical="center"/>
    </xf>
    <xf numFmtId="164" fontId="12" fillId="5" borderId="1" xfId="0" applyNumberFormat="1" applyFont="1" applyFill="1" applyBorder="1" applyAlignment="1">
      <alignment horizontal="center" vertical="center"/>
    </xf>
    <xf numFmtId="0" fontId="7" fillId="6" borderId="0" xfId="0" applyFont="1" applyFill="1"/>
    <xf numFmtId="164" fontId="21" fillId="5" borderId="5" xfId="0" applyNumberFormat="1" applyFont="1" applyFill="1" applyBorder="1" applyAlignment="1">
      <alignment horizontal="center" vertical="center" wrapText="1"/>
    </xf>
    <xf numFmtId="164" fontId="21" fillId="5" borderId="2" xfId="0" applyNumberFormat="1" applyFont="1" applyFill="1" applyBorder="1" applyAlignment="1">
      <alignment horizontal="center" vertical="center" wrapText="1"/>
    </xf>
    <xf numFmtId="164" fontId="19" fillId="6" borderId="2" xfId="0" applyNumberFormat="1" applyFont="1" applyFill="1" applyBorder="1" applyAlignment="1">
      <alignment horizontal="center" vertical="center" wrapText="1"/>
    </xf>
    <xf numFmtId="164" fontId="19" fillId="6" borderId="1" xfId="0" applyNumberFormat="1" applyFont="1" applyFill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center" vertical="center" wrapText="1"/>
    </xf>
    <xf numFmtId="164" fontId="21" fillId="5" borderId="6" xfId="0" applyNumberFormat="1" applyFont="1" applyFill="1" applyBorder="1" applyAlignment="1">
      <alignment horizontal="center" vertical="center" wrapText="1"/>
    </xf>
    <xf numFmtId="164" fontId="19" fillId="6" borderId="6" xfId="0" applyNumberFormat="1" applyFont="1" applyFill="1" applyBorder="1" applyAlignment="1">
      <alignment horizontal="center" vertical="center" wrapText="1"/>
    </xf>
    <xf numFmtId="164" fontId="21" fillId="5" borderId="1" xfId="0" applyNumberFormat="1" applyFont="1" applyFill="1" applyBorder="1" applyAlignment="1">
      <alignment horizontal="center" vertical="center" wrapText="1"/>
    </xf>
    <xf numFmtId="164" fontId="19" fillId="0" borderId="6" xfId="0" applyNumberFormat="1" applyFont="1" applyBorder="1" applyAlignment="1">
      <alignment horizontal="center" vertical="center" wrapText="1"/>
    </xf>
    <xf numFmtId="164" fontId="21" fillId="3" borderId="2" xfId="0" applyNumberFormat="1" applyFont="1" applyFill="1" applyBorder="1" applyAlignment="1">
      <alignment horizontal="center" vertical="center" wrapText="1"/>
    </xf>
    <xf numFmtId="164" fontId="21" fillId="4" borderId="2" xfId="0" applyNumberFormat="1" applyFont="1" applyFill="1" applyBorder="1" applyAlignment="1">
      <alignment horizontal="center" vertical="center" wrapText="1"/>
    </xf>
    <xf numFmtId="164" fontId="22" fillId="0" borderId="0" xfId="0" applyNumberFormat="1" applyFont="1" applyAlignment="1">
      <alignment horizontal="center" vertical="center"/>
    </xf>
    <xf numFmtId="164" fontId="19" fillId="0" borderId="0" xfId="0" applyNumberFormat="1" applyFont="1" applyAlignment="1">
      <alignment horizontal="center" vertical="center"/>
    </xf>
    <xf numFmtId="164" fontId="21" fillId="0" borderId="0" xfId="0" applyNumberFormat="1" applyFont="1" applyAlignment="1">
      <alignment horizontal="center" vertical="center"/>
    </xf>
    <xf numFmtId="164" fontId="16" fillId="0" borderId="2" xfId="0" applyNumberFormat="1" applyFont="1" applyBorder="1" applyAlignment="1">
      <alignment horizontal="center" vertical="center" wrapText="1"/>
    </xf>
    <xf numFmtId="164" fontId="19" fillId="6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top" wrapText="1"/>
    </xf>
    <xf numFmtId="0" fontId="25" fillId="0" borderId="2" xfId="0" applyFont="1" applyBorder="1" applyAlignment="1">
      <alignment horizontal="center" vertical="center" wrapText="1"/>
    </xf>
    <xf numFmtId="0" fontId="21" fillId="5" borderId="2" xfId="0" applyFont="1" applyFill="1" applyBorder="1" applyAlignment="1">
      <alignment horizontal="center" vertical="center" wrapText="1"/>
    </xf>
    <xf numFmtId="164" fontId="23" fillId="0" borderId="2" xfId="0" applyNumberFormat="1" applyFont="1" applyBorder="1" applyAlignment="1">
      <alignment horizontal="center" vertical="center" wrapText="1"/>
    </xf>
    <xf numFmtId="164" fontId="16" fillId="6" borderId="2" xfId="0" applyNumberFormat="1" applyFont="1" applyFill="1" applyBorder="1" applyAlignment="1">
      <alignment horizontal="center" vertical="center" wrapText="1"/>
    </xf>
    <xf numFmtId="164" fontId="19" fillId="0" borderId="2" xfId="0" applyNumberFormat="1" applyFont="1" applyBorder="1" applyAlignment="1">
      <alignment horizontal="center" vertical="center"/>
    </xf>
    <xf numFmtId="164" fontId="19" fillId="0" borderId="1" xfId="0" applyNumberFormat="1" applyFont="1" applyBorder="1" applyAlignment="1">
      <alignment horizontal="center" vertical="center"/>
    </xf>
    <xf numFmtId="164" fontId="12" fillId="5" borderId="6" xfId="0" applyNumberFormat="1" applyFont="1" applyFill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center" vertical="center" wrapText="1"/>
    </xf>
    <xf numFmtId="164" fontId="12" fillId="5" borderId="1" xfId="0" applyNumberFormat="1" applyFont="1" applyFill="1" applyBorder="1" applyAlignment="1">
      <alignment horizontal="center" vertical="center" wrapText="1"/>
    </xf>
    <xf numFmtId="164" fontId="12" fillId="3" borderId="2" xfId="0" applyNumberFormat="1" applyFont="1" applyFill="1" applyBorder="1" applyAlignment="1">
      <alignment horizontal="center" vertical="center" wrapText="1"/>
    </xf>
    <xf numFmtId="164" fontId="12" fillId="4" borderId="2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4" fontId="19" fillId="0" borderId="3" xfId="0" applyNumberFormat="1" applyFont="1" applyBorder="1" applyAlignment="1">
      <alignment horizontal="center" vertical="center" wrapText="1"/>
    </xf>
    <xf numFmtId="164" fontId="9" fillId="6" borderId="3" xfId="0" applyNumberFormat="1" applyFont="1" applyFill="1" applyBorder="1" applyAlignment="1">
      <alignment horizontal="center" vertical="center" wrapText="1"/>
    </xf>
    <xf numFmtId="0" fontId="2" fillId="0" borderId="10" xfId="0" applyFont="1" applyBorder="1"/>
    <xf numFmtId="0" fontId="2" fillId="6" borderId="10" xfId="0" applyFont="1" applyFill="1" applyBorder="1"/>
    <xf numFmtId="164" fontId="21" fillId="5" borderId="3" xfId="0" applyNumberFormat="1" applyFont="1" applyFill="1" applyBorder="1" applyAlignment="1">
      <alignment horizontal="center" vertical="center" wrapText="1"/>
    </xf>
    <xf numFmtId="164" fontId="12" fillId="5" borderId="8" xfId="0" applyNumberFormat="1" applyFont="1" applyFill="1" applyBorder="1" applyAlignment="1">
      <alignment horizontal="center" vertical="center" wrapText="1"/>
    </xf>
    <xf numFmtId="164" fontId="12" fillId="5" borderId="3" xfId="0" applyNumberFormat="1" applyFont="1" applyFill="1" applyBorder="1" applyAlignment="1">
      <alignment horizontal="center" vertical="center" wrapText="1"/>
    </xf>
    <xf numFmtId="164" fontId="9" fillId="6" borderId="3" xfId="0" applyNumberFormat="1" applyFont="1" applyFill="1" applyBorder="1" applyAlignment="1">
      <alignment horizontal="center" vertical="center"/>
    </xf>
    <xf numFmtId="164" fontId="12" fillId="5" borderId="3" xfId="0" applyNumberFormat="1" applyFont="1" applyFill="1" applyBorder="1" applyAlignment="1">
      <alignment horizontal="center" vertical="center"/>
    </xf>
    <xf numFmtId="164" fontId="9" fillId="6" borderId="4" xfId="0" applyNumberFormat="1" applyFont="1" applyFill="1" applyBorder="1" applyAlignment="1">
      <alignment horizontal="center" vertical="center" wrapText="1"/>
    </xf>
    <xf numFmtId="164" fontId="9" fillId="6" borderId="4" xfId="0" applyNumberFormat="1" applyFont="1" applyFill="1" applyBorder="1" applyAlignment="1">
      <alignment horizontal="center" vertical="center"/>
    </xf>
    <xf numFmtId="164" fontId="9" fillId="0" borderId="3" xfId="0" applyNumberFormat="1" applyFont="1" applyBorder="1" applyAlignment="1">
      <alignment horizontal="center" vertical="center" wrapText="1"/>
    </xf>
    <xf numFmtId="164" fontId="19" fillId="6" borderId="3" xfId="0" applyNumberFormat="1" applyFont="1" applyFill="1" applyBorder="1" applyAlignment="1">
      <alignment horizontal="center" vertical="center" wrapText="1"/>
    </xf>
    <xf numFmtId="164" fontId="9" fillId="0" borderId="4" xfId="0" applyNumberFormat="1" applyFont="1" applyBorder="1" applyAlignment="1">
      <alignment horizontal="center" vertical="center"/>
    </xf>
    <xf numFmtId="164" fontId="12" fillId="5" borderId="9" xfId="0" applyNumberFormat="1" applyFont="1" applyFill="1" applyBorder="1" applyAlignment="1">
      <alignment horizontal="center" vertical="center"/>
    </xf>
    <xf numFmtId="164" fontId="9" fillId="0" borderId="3" xfId="0" applyNumberFormat="1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 wrapText="1"/>
    </xf>
    <xf numFmtId="164" fontId="12" fillId="5" borderId="4" xfId="0" applyNumberFormat="1" applyFont="1" applyFill="1" applyBorder="1" applyAlignment="1">
      <alignment horizontal="center" vertical="center"/>
    </xf>
    <xf numFmtId="164" fontId="9" fillId="6" borderId="9" xfId="0" applyNumberFormat="1" applyFont="1" applyFill="1" applyBorder="1" applyAlignment="1">
      <alignment horizontal="center" vertical="center" wrapText="1"/>
    </xf>
    <xf numFmtId="164" fontId="12" fillId="3" borderId="3" xfId="0" applyNumberFormat="1" applyFont="1" applyFill="1" applyBorder="1" applyAlignment="1">
      <alignment horizontal="center" vertical="center" wrapText="1"/>
    </xf>
    <xf numFmtId="164" fontId="12" fillId="4" borderId="3" xfId="0" applyNumberFormat="1" applyFont="1" applyFill="1" applyBorder="1" applyAlignment="1">
      <alignment horizontal="center" vertical="center" wrapText="1"/>
    </xf>
    <xf numFmtId="164" fontId="11" fillId="0" borderId="2" xfId="0" applyNumberFormat="1" applyFont="1" applyBorder="1"/>
    <xf numFmtId="164" fontId="2" fillId="0" borderId="2" xfId="0" applyNumberFormat="1" applyFont="1" applyBorder="1"/>
    <xf numFmtId="164" fontId="10" fillId="0" borderId="2" xfId="0" applyNumberFormat="1" applyFont="1" applyBorder="1"/>
    <xf numFmtId="164" fontId="7" fillId="0" borderId="2" xfId="0" applyNumberFormat="1" applyFont="1" applyBorder="1"/>
    <xf numFmtId="164" fontId="11" fillId="6" borderId="2" xfId="0" applyNumberFormat="1" applyFont="1" applyFill="1" applyBorder="1"/>
    <xf numFmtId="164" fontId="21" fillId="5" borderId="2" xfId="0" applyNumberFormat="1" applyFont="1" applyFill="1" applyBorder="1" applyAlignment="1">
      <alignment horizontal="center" vertical="center"/>
    </xf>
    <xf numFmtId="164" fontId="12" fillId="0" borderId="2" xfId="0" applyNumberFormat="1" applyFont="1" applyBorder="1" applyAlignment="1">
      <alignment horizontal="center" vertical="center"/>
    </xf>
    <xf numFmtId="164" fontId="4" fillId="0" borderId="0" xfId="0" applyNumberFormat="1" applyFont="1"/>
    <xf numFmtId="164" fontId="25" fillId="0" borderId="2" xfId="0" applyNumberFormat="1" applyFont="1" applyBorder="1" applyAlignment="1">
      <alignment horizontal="center" vertical="center" wrapText="1"/>
    </xf>
    <xf numFmtId="164" fontId="2" fillId="6" borderId="2" xfId="0" applyNumberFormat="1" applyFont="1" applyFill="1" applyBorder="1" applyAlignment="1">
      <alignment horizontal="center" wrapText="1"/>
    </xf>
    <xf numFmtId="164" fontId="1" fillId="0" borderId="0" xfId="0" applyNumberFormat="1" applyFont="1"/>
    <xf numFmtId="164" fontId="3" fillId="0" borderId="0" xfId="0" applyNumberFormat="1" applyFont="1"/>
    <xf numFmtId="164" fontId="21" fillId="5" borderId="2" xfId="0" quotePrefix="1" applyNumberFormat="1" applyFont="1" applyFill="1" applyBorder="1" applyAlignment="1">
      <alignment horizontal="center" vertical="center" wrapText="1"/>
    </xf>
    <xf numFmtId="165" fontId="2" fillId="6" borderId="1" xfId="0" applyNumberFormat="1" applyFont="1" applyFill="1" applyBorder="1" applyAlignment="1">
      <alignment horizontal="center" wrapText="1"/>
    </xf>
    <xf numFmtId="164" fontId="21" fillId="4" borderId="2" xfId="0" applyNumberFormat="1" applyFont="1" applyFill="1" applyBorder="1" applyAlignment="1">
      <alignment horizontal="center" vertical="center"/>
    </xf>
    <xf numFmtId="164" fontId="12" fillId="3" borderId="2" xfId="0" applyNumberFormat="1" applyFont="1" applyFill="1" applyBorder="1" applyAlignment="1">
      <alignment horizontal="center" vertical="center"/>
    </xf>
    <xf numFmtId="164" fontId="21" fillId="3" borderId="2" xfId="0" applyNumberFormat="1" applyFont="1" applyFill="1" applyBorder="1" applyAlignment="1">
      <alignment horizontal="center" vertical="center"/>
    </xf>
    <xf numFmtId="164" fontId="25" fillId="0" borderId="3" xfId="0" applyNumberFormat="1" applyFont="1" applyBorder="1" applyAlignment="1">
      <alignment horizontal="center" vertical="center" wrapText="1"/>
    </xf>
    <xf numFmtId="164" fontId="21" fillId="6" borderId="2" xfId="0" applyNumberFormat="1" applyFont="1" applyFill="1" applyBorder="1" applyAlignment="1">
      <alignment horizontal="left" vertical="center" wrapText="1"/>
    </xf>
    <xf numFmtId="164" fontId="19" fillId="6" borderId="2" xfId="0" applyNumberFormat="1" applyFont="1" applyFill="1" applyBorder="1" applyAlignment="1">
      <alignment horizontal="left" vertical="center" wrapText="1"/>
    </xf>
    <xf numFmtId="164" fontId="17" fillId="0" borderId="0" xfId="0" applyNumberFormat="1" applyFont="1"/>
    <xf numFmtId="164" fontId="18" fillId="0" borderId="0" xfId="0" applyNumberFormat="1" applyFont="1"/>
    <xf numFmtId="1" fontId="9" fillId="5" borderId="2" xfId="0" quotePrefix="1" applyNumberFormat="1" applyFont="1" applyFill="1" applyBorder="1" applyAlignment="1">
      <alignment horizontal="center" vertical="center" wrapText="1"/>
    </xf>
    <xf numFmtId="1" fontId="12" fillId="5" borderId="2" xfId="0" applyNumberFormat="1" applyFont="1" applyFill="1" applyBorder="1" applyAlignment="1">
      <alignment horizontal="center" vertical="center" wrapText="1"/>
    </xf>
    <xf numFmtId="16" fontId="9" fillId="6" borderId="1" xfId="0" quotePrefix="1" applyNumberFormat="1" applyFont="1" applyFill="1" applyBorder="1" applyAlignment="1">
      <alignment horizontal="center" vertical="center" wrapText="1"/>
    </xf>
    <xf numFmtId="2" fontId="9" fillId="6" borderId="1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0" fontId="9" fillId="7" borderId="2" xfId="0" applyFont="1" applyFill="1" applyBorder="1" applyAlignment="1">
      <alignment horizontal="center" vertical="center" wrapText="1"/>
    </xf>
    <xf numFmtId="49" fontId="12" fillId="7" borderId="2" xfId="0" applyNumberFormat="1" applyFont="1" applyFill="1" applyBorder="1" applyAlignment="1">
      <alignment horizontal="left" vertical="center" wrapText="1"/>
    </xf>
    <xf numFmtId="164" fontId="21" fillId="7" borderId="2" xfId="0" applyNumberFormat="1" applyFont="1" applyFill="1" applyBorder="1" applyAlignment="1">
      <alignment horizontal="center" vertical="center" wrapText="1"/>
    </xf>
    <xf numFmtId="164" fontId="12" fillId="7" borderId="2" xfId="0" applyNumberFormat="1" applyFont="1" applyFill="1" applyBorder="1" applyAlignment="1">
      <alignment horizontal="center" vertical="center" wrapText="1"/>
    </xf>
    <xf numFmtId="164" fontId="12" fillId="7" borderId="2" xfId="0" applyNumberFormat="1" applyFont="1" applyFill="1" applyBorder="1" applyAlignment="1">
      <alignment horizontal="center" vertical="center"/>
    </xf>
    <xf numFmtId="164" fontId="12" fillId="7" borderId="3" xfId="0" applyNumberFormat="1" applyFont="1" applyFill="1" applyBorder="1" applyAlignment="1">
      <alignment horizontal="center" vertical="center"/>
    </xf>
    <xf numFmtId="164" fontId="21" fillId="7" borderId="2" xfId="0" applyNumberFormat="1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2" fillId="6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left" wrapText="1"/>
    </xf>
    <xf numFmtId="0" fontId="0" fillId="0" borderId="0" xfId="0" applyAlignment="1">
      <alignment horizontal="left" wrapText="1"/>
    </xf>
    <xf numFmtId="0" fontId="19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wrapText="1"/>
    </xf>
    <xf numFmtId="0" fontId="0" fillId="0" borderId="10" xfId="0" applyBorder="1" applyAlignment="1">
      <alignment wrapText="1"/>
    </xf>
    <xf numFmtId="0" fontId="19" fillId="0" borderId="7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164" fontId="19" fillId="0" borderId="3" xfId="0" applyNumberFormat="1" applyFont="1" applyBorder="1" applyAlignment="1">
      <alignment horizontal="center" vertical="center" wrapText="1"/>
    </xf>
    <xf numFmtId="164" fontId="19" fillId="0" borderId="7" xfId="0" applyNumberFormat="1" applyFont="1" applyBorder="1" applyAlignment="1">
      <alignment horizontal="center" vertical="center" wrapText="1"/>
    </xf>
    <xf numFmtId="164" fontId="19" fillId="0" borderId="10" xfId="0" applyNumberFormat="1" applyFont="1" applyBorder="1" applyAlignment="1">
      <alignment horizontal="center" vertical="center" wrapText="1"/>
    </xf>
    <xf numFmtId="164" fontId="9" fillId="6" borderId="3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HU96"/>
  <sheetViews>
    <sheetView tabSelected="1" showWhiteSpace="0" view="pageLayout" topLeftCell="NET64" zoomScaleNormal="85" zoomScaleSheetLayoutView="100" workbookViewId="0">
      <selection activeCell="NHV82" sqref="NHV82"/>
    </sheetView>
  </sheetViews>
  <sheetFormatPr defaultColWidth="9.140625" defaultRowHeight="12.75" x14ac:dyDescent="0.2"/>
  <cols>
    <col min="1" max="1" width="6" style="2" customWidth="1"/>
    <col min="2" max="2" width="25.42578125" style="2" customWidth="1"/>
    <col min="3" max="3" width="11.140625" style="102" customWidth="1"/>
    <col min="4" max="4" width="9.85546875" style="102" customWidth="1"/>
    <col min="5" max="5" width="10.5703125" style="102" customWidth="1"/>
    <col min="6" max="6" width="11" style="102" customWidth="1"/>
    <col min="7" max="7" width="10" style="102" customWidth="1"/>
    <col min="8" max="8" width="10.7109375" style="102" customWidth="1"/>
    <col min="9" max="9" width="11.28515625" style="15" customWidth="1"/>
    <col min="10" max="10" width="9.85546875" style="15" customWidth="1"/>
    <col min="11" max="11" width="10" style="15" customWidth="1"/>
    <col min="12" max="12" width="10.7109375" style="15" customWidth="1"/>
    <col min="13" max="13" width="9.7109375" style="15" customWidth="1"/>
    <col min="14" max="14" width="9.28515625" style="15" customWidth="1"/>
    <col min="15" max="15" width="10.85546875" style="15" customWidth="1"/>
    <col min="16" max="16" width="9.7109375" style="15" customWidth="1"/>
    <col min="17" max="17" width="9.140625" style="15" customWidth="1"/>
    <col min="18" max="18" width="10.5703125" style="15" customWidth="1"/>
    <col min="19" max="19" width="9.7109375" style="15" customWidth="1"/>
    <col min="20" max="20" width="10.28515625" style="15" customWidth="1"/>
    <col min="21" max="21" width="11.140625" style="15" customWidth="1"/>
    <col min="22" max="22" width="10" style="15" customWidth="1"/>
    <col min="23" max="23" width="9.7109375" style="15" customWidth="1"/>
    <col min="24" max="24" width="11.140625" style="15" customWidth="1"/>
    <col min="25" max="25" width="10.140625" style="15" customWidth="1"/>
    <col min="26" max="26" width="9.7109375" style="15" customWidth="1"/>
    <col min="27" max="27" width="11.28515625" style="58" customWidth="1"/>
    <col min="28" max="28" width="10.140625" style="63" customWidth="1"/>
    <col min="29" max="29" width="12" style="63" customWidth="1"/>
    <col min="30" max="30" width="13" style="162" customWidth="1"/>
    <col min="31" max="31" width="10.85546875" style="9" customWidth="1"/>
    <col min="32" max="32" width="12.42578125" style="9" customWidth="1"/>
    <col min="33" max="16384" width="9.140625" style="2"/>
  </cols>
  <sheetData>
    <row r="1" spans="1:9693" ht="15.75" hidden="1" x14ac:dyDescent="0.25">
      <c r="A1" s="1"/>
      <c r="B1" s="1"/>
      <c r="C1" s="101"/>
      <c r="D1" s="101"/>
      <c r="E1" s="101"/>
      <c r="F1" s="101"/>
      <c r="G1" s="101"/>
      <c r="H1" s="101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83"/>
      <c r="AB1" s="183"/>
      <c r="AC1" s="183"/>
      <c r="AD1" s="183"/>
      <c r="AE1" s="151"/>
    </row>
    <row r="2" spans="1:9693" ht="14.25" hidden="1" customHeight="1" x14ac:dyDescent="0.25">
      <c r="A2" s="1"/>
      <c r="B2" s="1"/>
      <c r="C2" s="101"/>
      <c r="D2" s="101"/>
      <c r="E2" s="101"/>
      <c r="F2" s="101"/>
      <c r="G2" s="101"/>
      <c r="H2" s="101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83"/>
      <c r="AB2" s="183"/>
      <c r="AC2" s="183"/>
      <c r="AD2" s="183"/>
      <c r="AE2" s="151"/>
    </row>
    <row r="3" spans="1:9693" ht="14.25" hidden="1" customHeight="1" x14ac:dyDescent="0.25">
      <c r="A3" s="1"/>
      <c r="B3" s="1"/>
      <c r="C3" s="101"/>
      <c r="D3" s="101"/>
      <c r="E3" s="101"/>
      <c r="F3" s="101"/>
      <c r="G3" s="101"/>
      <c r="H3" s="101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83"/>
      <c r="AB3" s="183"/>
      <c r="AC3" s="183"/>
      <c r="AD3" s="183"/>
      <c r="AE3" s="151"/>
    </row>
    <row r="4" spans="1:9693" ht="2.25" customHeight="1" x14ac:dyDescent="0.25">
      <c r="A4" s="1"/>
      <c r="B4" s="1"/>
      <c r="C4" s="101"/>
      <c r="D4" s="101"/>
      <c r="E4" s="101"/>
      <c r="F4" s="101"/>
      <c r="G4" s="101"/>
      <c r="H4" s="101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84"/>
      <c r="AB4" s="184"/>
      <c r="AC4" s="184"/>
      <c r="AD4" s="184"/>
      <c r="AE4" s="152"/>
    </row>
    <row r="5" spans="1:9693" ht="78.75" customHeight="1" x14ac:dyDescent="0.25">
      <c r="A5" s="3"/>
      <c r="B5" s="3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55"/>
      <c r="AB5" s="62"/>
      <c r="AC5" s="188" t="s">
        <v>149</v>
      </c>
      <c r="AD5" s="189"/>
      <c r="AE5" s="189"/>
      <c r="AF5" s="189"/>
    </row>
    <row r="6" spans="1:9693" s="3" customFormat="1" ht="18.75" customHeight="1" x14ac:dyDescent="0.3">
      <c r="A6" s="185" t="s">
        <v>92</v>
      </c>
      <c r="B6" s="185"/>
      <c r="C6" s="185"/>
      <c r="D6" s="185"/>
      <c r="E6" s="185"/>
      <c r="F6" s="185"/>
      <c r="G6" s="185"/>
      <c r="H6" s="185"/>
      <c r="I6" s="185"/>
      <c r="J6" s="185"/>
      <c r="K6" s="185"/>
      <c r="L6" s="185"/>
      <c r="M6" s="185"/>
      <c r="N6" s="185"/>
      <c r="O6" s="185"/>
      <c r="P6" s="185"/>
      <c r="Q6" s="185"/>
      <c r="R6" s="185"/>
      <c r="S6" s="185"/>
      <c r="T6" s="185"/>
      <c r="U6" s="185"/>
      <c r="V6" s="185"/>
      <c r="W6" s="185"/>
      <c r="X6" s="185"/>
      <c r="Y6" s="185"/>
      <c r="Z6" s="185"/>
      <c r="AA6" s="185"/>
      <c r="AB6" s="185"/>
      <c r="AC6" s="185"/>
      <c r="AD6" s="185"/>
      <c r="AE6" s="148"/>
      <c r="AF6" s="148"/>
    </row>
    <row r="7" spans="1:9693" s="3" customFormat="1" ht="25.5" customHeight="1" x14ac:dyDescent="0.3">
      <c r="A7" s="186" t="s">
        <v>38</v>
      </c>
      <c r="B7" s="186"/>
      <c r="C7" s="186"/>
      <c r="D7" s="186"/>
      <c r="E7" s="186"/>
      <c r="F7" s="186"/>
      <c r="G7" s="186"/>
      <c r="H7" s="186"/>
      <c r="I7" s="186"/>
      <c r="J7" s="186"/>
      <c r="K7" s="186"/>
      <c r="L7" s="186"/>
      <c r="M7" s="186"/>
      <c r="N7" s="186"/>
      <c r="O7" s="186"/>
      <c r="P7" s="186"/>
      <c r="Q7" s="186"/>
      <c r="R7" s="186"/>
      <c r="S7" s="186"/>
      <c r="T7" s="186"/>
      <c r="U7" s="186"/>
      <c r="V7" s="186"/>
      <c r="W7" s="186"/>
      <c r="X7" s="186"/>
      <c r="Y7" s="186"/>
      <c r="Z7" s="186"/>
      <c r="AA7" s="186"/>
      <c r="AB7" s="186"/>
      <c r="AC7" s="186"/>
      <c r="AD7" s="186"/>
      <c r="AE7" s="148"/>
      <c r="AF7" s="148"/>
    </row>
    <row r="8" spans="1:9693" ht="21.75" customHeight="1" x14ac:dyDescent="0.3">
      <c r="A8" s="186" t="s">
        <v>93</v>
      </c>
      <c r="B8" s="186"/>
      <c r="C8" s="186"/>
      <c r="D8" s="186"/>
      <c r="E8" s="186"/>
      <c r="F8" s="186"/>
      <c r="G8" s="186"/>
      <c r="H8" s="186"/>
      <c r="I8" s="186"/>
      <c r="J8" s="186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  <c r="AA8" s="186"/>
      <c r="AB8" s="186"/>
      <c r="AC8" s="186"/>
      <c r="AD8" s="186"/>
    </row>
    <row r="9" spans="1:9693" ht="40.5" customHeight="1" x14ac:dyDescent="0.3">
      <c r="A9" s="187" t="s">
        <v>94</v>
      </c>
      <c r="B9" s="187"/>
      <c r="C9" s="187"/>
      <c r="D9" s="187"/>
      <c r="E9" s="187"/>
      <c r="F9" s="187"/>
      <c r="G9" s="187"/>
      <c r="H9" s="187"/>
      <c r="I9" s="187"/>
      <c r="J9" s="187"/>
      <c r="K9" s="187"/>
      <c r="L9" s="187"/>
      <c r="M9" s="187"/>
      <c r="N9" s="187"/>
      <c r="O9" s="187"/>
      <c r="P9" s="187"/>
      <c r="Q9" s="187"/>
      <c r="R9" s="187"/>
      <c r="S9" s="187"/>
      <c r="T9" s="187"/>
      <c r="U9" s="187"/>
      <c r="V9" s="187"/>
      <c r="W9" s="187"/>
      <c r="X9" s="187"/>
      <c r="Y9" s="187"/>
      <c r="Z9" s="187"/>
      <c r="AA9" s="187"/>
      <c r="AB9" s="187"/>
      <c r="AC9" s="187"/>
      <c r="AD9" s="187"/>
    </row>
    <row r="10" spans="1:9693" ht="10.5" customHeight="1" x14ac:dyDescent="0.3">
      <c r="A10" s="185"/>
      <c r="B10" s="185"/>
      <c r="C10" s="185"/>
      <c r="D10" s="185"/>
      <c r="E10" s="185"/>
      <c r="F10" s="185"/>
      <c r="G10" s="185"/>
      <c r="H10" s="185"/>
      <c r="I10" s="185"/>
      <c r="J10" s="185"/>
      <c r="K10" s="185"/>
      <c r="L10" s="185"/>
      <c r="M10" s="185"/>
      <c r="N10" s="185"/>
      <c r="O10" s="185"/>
      <c r="P10" s="185"/>
      <c r="Q10" s="185"/>
      <c r="R10" s="185"/>
      <c r="S10" s="185"/>
      <c r="T10" s="185"/>
      <c r="U10" s="185"/>
      <c r="V10" s="185"/>
      <c r="W10" s="185"/>
      <c r="X10" s="185"/>
      <c r="Y10" s="185"/>
      <c r="Z10" s="185"/>
      <c r="AA10" s="185"/>
      <c r="AB10" s="185"/>
      <c r="AC10" s="185"/>
      <c r="AD10" s="185"/>
    </row>
    <row r="11" spans="1:9693" ht="39.75" customHeight="1" x14ac:dyDescent="0.2">
      <c r="A11" s="182" t="s">
        <v>0</v>
      </c>
      <c r="B11" s="182" t="s">
        <v>144</v>
      </c>
      <c r="C11" s="195" t="s">
        <v>97</v>
      </c>
      <c r="D11" s="196"/>
      <c r="E11" s="197"/>
      <c r="F11" s="195" t="s">
        <v>98</v>
      </c>
      <c r="G11" s="196"/>
      <c r="H11" s="197"/>
      <c r="I11" s="179" t="s">
        <v>99</v>
      </c>
      <c r="J11" s="180"/>
      <c r="K11" s="181"/>
      <c r="L11" s="179" t="s">
        <v>100</v>
      </c>
      <c r="M11" s="180"/>
      <c r="N11" s="181"/>
      <c r="O11" s="179" t="s">
        <v>101</v>
      </c>
      <c r="P11" s="180"/>
      <c r="Q11" s="181"/>
      <c r="R11" s="190" t="s">
        <v>102</v>
      </c>
      <c r="S11" s="193"/>
      <c r="T11" s="194"/>
      <c r="U11" s="190" t="s">
        <v>103</v>
      </c>
      <c r="V11" s="180"/>
      <c r="W11" s="181"/>
      <c r="X11" s="190" t="s">
        <v>104</v>
      </c>
      <c r="Y11" s="180"/>
      <c r="Z11" s="181"/>
      <c r="AA11" s="198" t="s">
        <v>135</v>
      </c>
      <c r="AB11" s="180"/>
      <c r="AC11" s="180"/>
      <c r="AD11" s="190" t="s">
        <v>142</v>
      </c>
      <c r="AE11" s="191"/>
      <c r="AF11" s="192"/>
    </row>
    <row r="12" spans="1:9693" ht="46.5" customHeight="1" x14ac:dyDescent="0.2">
      <c r="A12" s="182"/>
      <c r="B12" s="182"/>
      <c r="C12" s="104" t="s">
        <v>145</v>
      </c>
      <c r="D12" s="104" t="s">
        <v>95</v>
      </c>
      <c r="E12" s="104" t="s">
        <v>96</v>
      </c>
      <c r="F12" s="104" t="s">
        <v>145</v>
      </c>
      <c r="G12" s="104" t="s">
        <v>95</v>
      </c>
      <c r="H12" s="104" t="s">
        <v>96</v>
      </c>
      <c r="I12" s="104" t="s">
        <v>145</v>
      </c>
      <c r="J12" s="107" t="s">
        <v>95</v>
      </c>
      <c r="K12" s="107" t="s">
        <v>96</v>
      </c>
      <c r="L12" s="104" t="s">
        <v>145</v>
      </c>
      <c r="M12" s="107" t="s">
        <v>95</v>
      </c>
      <c r="N12" s="107" t="s">
        <v>96</v>
      </c>
      <c r="O12" s="104" t="s">
        <v>145</v>
      </c>
      <c r="P12" s="107" t="s">
        <v>95</v>
      </c>
      <c r="Q12" s="107" t="s">
        <v>96</v>
      </c>
      <c r="R12" s="104" t="s">
        <v>145</v>
      </c>
      <c r="S12" s="107" t="s">
        <v>95</v>
      </c>
      <c r="T12" s="107" t="s">
        <v>96</v>
      </c>
      <c r="U12" s="104" t="s">
        <v>145</v>
      </c>
      <c r="V12" s="107" t="s">
        <v>95</v>
      </c>
      <c r="W12" s="107" t="s">
        <v>96</v>
      </c>
      <c r="X12" s="104" t="s">
        <v>145</v>
      </c>
      <c r="Y12" s="107" t="s">
        <v>95</v>
      </c>
      <c r="Z12" s="107" t="s">
        <v>96</v>
      </c>
      <c r="AA12" s="104" t="s">
        <v>145</v>
      </c>
      <c r="AB12" s="149" t="s">
        <v>95</v>
      </c>
      <c r="AC12" s="158" t="s">
        <v>96</v>
      </c>
      <c r="AD12" s="104" t="s">
        <v>145</v>
      </c>
      <c r="AE12" s="149" t="s">
        <v>95</v>
      </c>
      <c r="AF12" s="149" t="s">
        <v>96</v>
      </c>
    </row>
    <row r="13" spans="1:9693" x14ac:dyDescent="0.2">
      <c r="A13" s="12">
        <v>1</v>
      </c>
      <c r="B13" s="12">
        <v>2</v>
      </c>
      <c r="C13" s="78">
        <v>4</v>
      </c>
      <c r="D13" s="78">
        <v>5</v>
      </c>
      <c r="E13" s="78">
        <v>6</v>
      </c>
      <c r="F13" s="78">
        <v>7</v>
      </c>
      <c r="G13" s="78">
        <v>8</v>
      </c>
      <c r="H13" s="78">
        <v>9</v>
      </c>
      <c r="I13" s="12">
        <v>10</v>
      </c>
      <c r="J13" s="12">
        <v>11</v>
      </c>
      <c r="K13" s="12">
        <v>12</v>
      </c>
      <c r="L13" s="12">
        <v>13</v>
      </c>
      <c r="M13" s="12">
        <v>14</v>
      </c>
      <c r="N13" s="12">
        <v>15</v>
      </c>
      <c r="O13" s="12">
        <v>16</v>
      </c>
      <c r="P13" s="12">
        <v>17</v>
      </c>
      <c r="Q13" s="12">
        <v>18</v>
      </c>
      <c r="R13" s="12">
        <v>19</v>
      </c>
      <c r="S13" s="12">
        <v>20</v>
      </c>
      <c r="T13" s="12">
        <v>21</v>
      </c>
      <c r="U13" s="12">
        <v>22</v>
      </c>
      <c r="V13" s="12">
        <v>23</v>
      </c>
      <c r="W13" s="12">
        <v>24</v>
      </c>
      <c r="X13" s="12">
        <v>25</v>
      </c>
      <c r="Y13" s="12">
        <v>26</v>
      </c>
      <c r="Z13" s="12">
        <v>27</v>
      </c>
      <c r="AA13" s="28">
        <v>28</v>
      </c>
      <c r="AB13" s="7">
        <v>29</v>
      </c>
      <c r="AC13" s="130">
        <v>30</v>
      </c>
      <c r="AD13" s="78"/>
      <c r="AE13" s="141"/>
      <c r="AF13" s="142"/>
    </row>
    <row r="14" spans="1:9693" x14ac:dyDescent="0.2">
      <c r="A14" s="175" t="s">
        <v>65</v>
      </c>
      <c r="B14" s="176"/>
      <c r="C14" s="176"/>
      <c r="D14" s="176"/>
      <c r="E14" s="176"/>
      <c r="F14" s="176"/>
      <c r="G14" s="176"/>
      <c r="H14" s="176"/>
      <c r="I14" s="176"/>
      <c r="J14" s="176"/>
      <c r="K14" s="176"/>
      <c r="L14" s="176"/>
      <c r="M14" s="176"/>
      <c r="N14" s="176"/>
      <c r="O14" s="176"/>
      <c r="P14" s="176"/>
      <c r="Q14" s="176"/>
      <c r="R14" s="176"/>
      <c r="S14" s="176"/>
      <c r="T14" s="176"/>
      <c r="U14" s="176"/>
      <c r="V14" s="176"/>
      <c r="W14" s="176"/>
      <c r="X14" s="176"/>
      <c r="Y14" s="176"/>
      <c r="Z14" s="176"/>
      <c r="AA14" s="176"/>
      <c r="AB14" s="176"/>
      <c r="AC14" s="176"/>
      <c r="AD14" s="51"/>
      <c r="AE14" s="141"/>
      <c r="AF14" s="142"/>
    </row>
    <row r="15" spans="1:9693" s="17" customFormat="1" ht="45.75" customHeight="1" x14ac:dyDescent="0.2">
      <c r="A15" s="36" t="s">
        <v>136</v>
      </c>
      <c r="B15" s="108" t="s">
        <v>137</v>
      </c>
      <c r="C15" s="91">
        <v>0</v>
      </c>
      <c r="D15" s="91">
        <v>0</v>
      </c>
      <c r="E15" s="91">
        <v>0</v>
      </c>
      <c r="F15" s="91">
        <f t="shared" ref="F15:T15" si="0">F16</f>
        <v>16000</v>
      </c>
      <c r="G15" s="91">
        <f t="shared" si="0"/>
        <v>16000</v>
      </c>
      <c r="H15" s="91">
        <f t="shared" si="0"/>
        <v>16000</v>
      </c>
      <c r="I15" s="91">
        <f t="shared" si="0"/>
        <v>31600</v>
      </c>
      <c r="J15" s="91">
        <f t="shared" si="0"/>
        <v>31600</v>
      </c>
      <c r="K15" s="91">
        <f t="shared" si="0"/>
        <v>31600</v>
      </c>
      <c r="L15" s="91">
        <f t="shared" si="0"/>
        <v>42800</v>
      </c>
      <c r="M15" s="91">
        <f t="shared" si="0"/>
        <v>42800</v>
      </c>
      <c r="N15" s="91">
        <f t="shared" si="0"/>
        <v>42800</v>
      </c>
      <c r="O15" s="91">
        <f t="shared" si="0"/>
        <v>14286</v>
      </c>
      <c r="P15" s="91">
        <f t="shared" si="0"/>
        <v>14286</v>
      </c>
      <c r="Q15" s="91">
        <f t="shared" si="0"/>
        <v>14286</v>
      </c>
      <c r="R15" s="91">
        <f t="shared" si="0"/>
        <v>18100.3</v>
      </c>
      <c r="S15" s="91">
        <f t="shared" si="0"/>
        <v>18100.3</v>
      </c>
      <c r="T15" s="91">
        <f t="shared" si="0"/>
        <v>18100.3</v>
      </c>
      <c r="U15" s="91">
        <v>0</v>
      </c>
      <c r="V15" s="91">
        <v>0</v>
      </c>
      <c r="W15" s="91">
        <v>0</v>
      </c>
      <c r="X15" s="91">
        <v>0</v>
      </c>
      <c r="Y15" s="91">
        <v>0</v>
      </c>
      <c r="Z15" s="91">
        <v>0</v>
      </c>
      <c r="AA15" s="91">
        <v>0</v>
      </c>
      <c r="AB15" s="91">
        <v>0</v>
      </c>
      <c r="AC15" s="123">
        <v>0</v>
      </c>
      <c r="AD15" s="91">
        <f>F15+I15+L15+O15+R15</f>
        <v>122786.3</v>
      </c>
      <c r="AE15" s="146">
        <f>F15+J15+M15+P15+S15</f>
        <v>122786.3</v>
      </c>
      <c r="AF15" s="146">
        <f>H15+K15+N15+Q15+T15</f>
        <v>122786.3</v>
      </c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  <c r="GTK15" s="2"/>
      <c r="GTL15" s="2"/>
      <c r="GTM15" s="2"/>
      <c r="GTN15" s="2"/>
      <c r="GTO15" s="2"/>
      <c r="GTP15" s="2"/>
      <c r="GTQ15" s="2"/>
      <c r="GTR15" s="2"/>
      <c r="GTS15" s="2"/>
      <c r="GTT15" s="2"/>
      <c r="GTU15" s="2"/>
      <c r="GTV15" s="2"/>
      <c r="GTW15" s="2"/>
      <c r="GTX15" s="2"/>
      <c r="GTY15" s="2"/>
      <c r="GTZ15" s="2"/>
      <c r="GUA15" s="2"/>
      <c r="GUB15" s="2"/>
      <c r="GUC15" s="2"/>
      <c r="GUD15" s="2"/>
      <c r="GUE15" s="2"/>
      <c r="GUF15" s="2"/>
      <c r="GUG15" s="2"/>
      <c r="GUH15" s="2"/>
      <c r="GUI15" s="2"/>
      <c r="GUJ15" s="2"/>
      <c r="GUK15" s="2"/>
      <c r="GUL15" s="2"/>
      <c r="GUM15" s="2"/>
      <c r="GUN15" s="2"/>
      <c r="GUO15" s="2"/>
      <c r="GUP15" s="2"/>
      <c r="GUQ15" s="2"/>
      <c r="GUR15" s="2"/>
      <c r="GUS15" s="2"/>
      <c r="GUT15" s="2"/>
      <c r="GUU15" s="2"/>
      <c r="GUV15" s="2"/>
      <c r="GUW15" s="2"/>
      <c r="GUX15" s="2"/>
      <c r="GUY15" s="2"/>
      <c r="GUZ15" s="2"/>
      <c r="GVA15" s="2"/>
      <c r="GVB15" s="2"/>
      <c r="GVC15" s="2"/>
      <c r="GVD15" s="2"/>
      <c r="GVE15" s="2"/>
      <c r="GVF15" s="2"/>
      <c r="GVG15" s="2"/>
      <c r="GVH15" s="2"/>
      <c r="GVI15" s="2"/>
      <c r="GVJ15" s="2"/>
      <c r="GVK15" s="2"/>
      <c r="GVL15" s="2"/>
      <c r="GVM15" s="2"/>
      <c r="GVN15" s="2"/>
      <c r="GVO15" s="2"/>
      <c r="GVP15" s="2"/>
      <c r="GVQ15" s="2"/>
      <c r="GVR15" s="2"/>
      <c r="GVS15" s="2"/>
      <c r="GVT15" s="2"/>
      <c r="GVU15" s="2"/>
      <c r="GVV15" s="2"/>
      <c r="GVW15" s="2"/>
      <c r="GVX15" s="2"/>
      <c r="GVY15" s="2"/>
      <c r="GVZ15" s="2"/>
      <c r="GWA15" s="2"/>
      <c r="GWB15" s="2"/>
      <c r="GWC15" s="2"/>
      <c r="GWD15" s="2"/>
      <c r="GWE15" s="2"/>
      <c r="GWF15" s="2"/>
      <c r="GWG15" s="2"/>
      <c r="GWH15" s="2"/>
      <c r="GWI15" s="2"/>
      <c r="GWJ15" s="2"/>
      <c r="GWK15" s="2"/>
      <c r="GWL15" s="2"/>
      <c r="GWM15" s="2"/>
      <c r="GWN15" s="2"/>
      <c r="GWO15" s="2"/>
      <c r="GWP15" s="2"/>
      <c r="GWQ15" s="2"/>
      <c r="GWR15" s="2"/>
      <c r="GWS15" s="2"/>
      <c r="GWT15" s="2"/>
      <c r="GWU15" s="2"/>
      <c r="GWV15" s="2"/>
      <c r="GWW15" s="2"/>
      <c r="GWX15" s="2"/>
      <c r="GWY15" s="2"/>
      <c r="GWZ15" s="2"/>
      <c r="GXA15" s="2"/>
      <c r="GXB15" s="2"/>
      <c r="GXC15" s="2"/>
      <c r="GXD15" s="2"/>
      <c r="GXE15" s="2"/>
      <c r="GXF15" s="2"/>
      <c r="GXG15" s="2"/>
      <c r="GXH15" s="2"/>
      <c r="GXI15" s="2"/>
      <c r="GXJ15" s="2"/>
      <c r="GXK15" s="2"/>
      <c r="GXL15" s="2"/>
      <c r="GXM15" s="2"/>
      <c r="GXN15" s="2"/>
      <c r="GXO15" s="2"/>
      <c r="GXP15" s="2"/>
      <c r="GXQ15" s="2"/>
      <c r="GXR15" s="2"/>
      <c r="GXS15" s="2"/>
      <c r="GXT15" s="2"/>
      <c r="GXU15" s="2"/>
      <c r="GXV15" s="2"/>
      <c r="GXW15" s="2"/>
      <c r="GXX15" s="2"/>
      <c r="GXY15" s="2"/>
      <c r="GXZ15" s="2"/>
      <c r="GYA15" s="2"/>
      <c r="GYB15" s="2"/>
      <c r="GYC15" s="2"/>
      <c r="GYD15" s="2"/>
      <c r="GYE15" s="2"/>
      <c r="GYF15" s="2"/>
      <c r="GYG15" s="2"/>
      <c r="GYH15" s="2"/>
      <c r="GYI15" s="2"/>
      <c r="GYJ15" s="2"/>
      <c r="GYK15" s="2"/>
      <c r="GYL15" s="2"/>
      <c r="GYM15" s="2"/>
      <c r="GYN15" s="2"/>
      <c r="GYO15" s="2"/>
      <c r="GYP15" s="2"/>
      <c r="GYQ15" s="2"/>
      <c r="GYR15" s="2"/>
      <c r="GYS15" s="2"/>
      <c r="GYT15" s="2"/>
      <c r="GYU15" s="2"/>
      <c r="GYV15" s="2"/>
      <c r="GYW15" s="2"/>
      <c r="GYX15" s="2"/>
      <c r="GYY15" s="2"/>
      <c r="GYZ15" s="2"/>
      <c r="GZA15" s="2"/>
      <c r="GZB15" s="2"/>
      <c r="GZC15" s="2"/>
      <c r="GZD15" s="2"/>
      <c r="GZE15" s="2"/>
      <c r="GZF15" s="2"/>
      <c r="GZG15" s="2"/>
      <c r="GZH15" s="2"/>
      <c r="GZI15" s="2"/>
      <c r="GZJ15" s="2"/>
      <c r="GZK15" s="2"/>
      <c r="GZL15" s="2"/>
      <c r="GZM15" s="2"/>
      <c r="GZN15" s="2"/>
      <c r="GZO15" s="2"/>
      <c r="GZP15" s="2"/>
      <c r="GZQ15" s="2"/>
      <c r="GZR15" s="2"/>
      <c r="GZS15" s="2"/>
      <c r="GZT15" s="2"/>
      <c r="GZU15" s="2"/>
      <c r="GZV15" s="2"/>
      <c r="GZW15" s="2"/>
      <c r="GZX15" s="2"/>
      <c r="GZY15" s="2"/>
      <c r="GZZ15" s="2"/>
      <c r="HAA15" s="2"/>
      <c r="HAB15" s="2"/>
      <c r="HAC15" s="2"/>
      <c r="HAD15" s="2"/>
      <c r="HAE15" s="2"/>
      <c r="HAF15" s="2"/>
      <c r="HAG15" s="2"/>
      <c r="HAH15" s="2"/>
      <c r="HAI15" s="2"/>
      <c r="HAJ15" s="2"/>
      <c r="HAK15" s="2"/>
      <c r="HAL15" s="2"/>
      <c r="HAM15" s="2"/>
      <c r="HAN15" s="2"/>
      <c r="HAO15" s="2"/>
      <c r="HAP15" s="2"/>
      <c r="HAQ15" s="2"/>
      <c r="HAR15" s="2"/>
      <c r="HAS15" s="2"/>
      <c r="HAT15" s="2"/>
      <c r="HAU15" s="2"/>
      <c r="HAV15" s="2"/>
      <c r="HAW15" s="2"/>
      <c r="HAX15" s="2"/>
      <c r="HAY15" s="2"/>
      <c r="HAZ15" s="2"/>
      <c r="HBA15" s="2"/>
      <c r="HBB15" s="2"/>
      <c r="HBC15" s="2"/>
      <c r="HBD15" s="2"/>
      <c r="HBE15" s="2"/>
      <c r="HBF15" s="2"/>
      <c r="HBG15" s="2"/>
      <c r="HBH15" s="2"/>
      <c r="HBI15" s="2"/>
      <c r="HBJ15" s="2"/>
      <c r="HBK15" s="2"/>
      <c r="HBL15" s="2"/>
      <c r="HBM15" s="2"/>
      <c r="HBN15" s="2"/>
      <c r="HBO15" s="2"/>
      <c r="HBP15" s="2"/>
      <c r="HBQ15" s="2"/>
      <c r="HBR15" s="2"/>
      <c r="HBS15" s="2"/>
      <c r="HBT15" s="2"/>
      <c r="HBU15" s="2"/>
      <c r="HBV15" s="2"/>
      <c r="HBW15" s="2"/>
      <c r="HBX15" s="2"/>
      <c r="HBY15" s="2"/>
      <c r="HBZ15" s="2"/>
      <c r="HCA15" s="2"/>
      <c r="HCB15" s="2"/>
      <c r="HCC15" s="2"/>
      <c r="HCD15" s="2"/>
      <c r="HCE15" s="2"/>
      <c r="HCF15" s="2"/>
      <c r="HCG15" s="2"/>
      <c r="HCH15" s="2"/>
      <c r="HCI15" s="2"/>
      <c r="HCJ15" s="2"/>
      <c r="HCK15" s="2"/>
      <c r="HCL15" s="2"/>
      <c r="HCM15" s="2"/>
      <c r="HCN15" s="2"/>
      <c r="HCO15" s="2"/>
      <c r="HCP15" s="2"/>
      <c r="HCQ15" s="2"/>
      <c r="HCR15" s="2"/>
      <c r="HCS15" s="2"/>
      <c r="HCT15" s="2"/>
      <c r="HCU15" s="2"/>
      <c r="HCV15" s="2"/>
      <c r="HCW15" s="2"/>
      <c r="HCX15" s="2"/>
      <c r="HCY15" s="2"/>
      <c r="HCZ15" s="2"/>
      <c r="HDA15" s="2"/>
      <c r="HDB15" s="2"/>
      <c r="HDC15" s="2"/>
      <c r="HDD15" s="2"/>
      <c r="HDE15" s="2"/>
      <c r="HDF15" s="2"/>
      <c r="HDG15" s="2"/>
      <c r="HDH15" s="2"/>
      <c r="HDI15" s="2"/>
      <c r="HDJ15" s="2"/>
      <c r="HDK15" s="2"/>
      <c r="HDL15" s="2"/>
      <c r="HDM15" s="2"/>
      <c r="HDN15" s="2"/>
      <c r="HDO15" s="2"/>
      <c r="HDP15" s="2"/>
      <c r="HDQ15" s="2"/>
      <c r="HDR15" s="2"/>
      <c r="HDS15" s="2"/>
      <c r="HDT15" s="2"/>
      <c r="HDU15" s="2"/>
      <c r="HDV15" s="2"/>
      <c r="HDW15" s="2"/>
      <c r="HDX15" s="2"/>
      <c r="HDY15" s="2"/>
      <c r="HDZ15" s="2"/>
      <c r="HEA15" s="2"/>
      <c r="HEB15" s="2"/>
      <c r="HEC15" s="2"/>
      <c r="HED15" s="2"/>
      <c r="HEE15" s="2"/>
      <c r="HEF15" s="2"/>
      <c r="HEG15" s="2"/>
      <c r="HEH15" s="2"/>
      <c r="HEI15" s="2"/>
      <c r="HEJ15" s="2"/>
      <c r="HEK15" s="2"/>
      <c r="HEL15" s="2"/>
      <c r="HEM15" s="2"/>
      <c r="HEN15" s="2"/>
      <c r="HEO15" s="2"/>
      <c r="HEP15" s="2"/>
      <c r="HEQ15" s="2"/>
      <c r="HER15" s="2"/>
      <c r="HES15" s="2"/>
      <c r="HET15" s="2"/>
      <c r="HEU15" s="2"/>
      <c r="HEV15" s="2"/>
      <c r="HEW15" s="2"/>
      <c r="HEX15" s="2"/>
      <c r="HEY15" s="2"/>
      <c r="HEZ15" s="2"/>
      <c r="HFA15" s="2"/>
      <c r="HFB15" s="2"/>
      <c r="HFC15" s="2"/>
      <c r="HFD15" s="2"/>
      <c r="HFE15" s="2"/>
      <c r="HFF15" s="2"/>
      <c r="HFG15" s="2"/>
      <c r="HFH15" s="2"/>
      <c r="HFI15" s="2"/>
      <c r="HFJ15" s="2"/>
      <c r="HFK15" s="2"/>
      <c r="HFL15" s="2"/>
      <c r="HFM15" s="2"/>
      <c r="HFN15" s="2"/>
      <c r="HFO15" s="2"/>
      <c r="HFP15" s="2"/>
      <c r="HFQ15" s="2"/>
      <c r="HFR15" s="2"/>
      <c r="HFS15" s="2"/>
      <c r="HFT15" s="2"/>
      <c r="HFU15" s="2"/>
      <c r="HFV15" s="2"/>
      <c r="HFW15" s="2"/>
      <c r="HFX15" s="2"/>
      <c r="HFY15" s="2"/>
      <c r="HFZ15" s="2"/>
      <c r="HGA15" s="2"/>
      <c r="HGB15" s="2"/>
      <c r="HGC15" s="2"/>
      <c r="HGD15" s="2"/>
      <c r="HGE15" s="2"/>
      <c r="HGF15" s="2"/>
      <c r="HGG15" s="2"/>
      <c r="HGH15" s="2"/>
      <c r="HGI15" s="2"/>
      <c r="HGJ15" s="2"/>
      <c r="HGK15" s="2"/>
      <c r="HGL15" s="2"/>
      <c r="HGM15" s="2"/>
      <c r="HGN15" s="2"/>
      <c r="HGO15" s="2"/>
      <c r="HGP15" s="2"/>
      <c r="HGQ15" s="2"/>
      <c r="HGR15" s="2"/>
      <c r="HGS15" s="2"/>
      <c r="HGT15" s="2"/>
      <c r="HGU15" s="2"/>
      <c r="HGV15" s="2"/>
      <c r="HGW15" s="2"/>
      <c r="HGX15" s="2"/>
      <c r="HGY15" s="2"/>
      <c r="HGZ15" s="2"/>
      <c r="HHA15" s="2"/>
      <c r="HHB15" s="2"/>
      <c r="HHC15" s="2"/>
      <c r="HHD15" s="2"/>
      <c r="HHE15" s="2"/>
      <c r="HHF15" s="2"/>
      <c r="HHG15" s="2"/>
      <c r="HHH15" s="2"/>
      <c r="HHI15" s="2"/>
      <c r="HHJ15" s="2"/>
      <c r="HHK15" s="2"/>
      <c r="HHL15" s="2"/>
      <c r="HHM15" s="2"/>
      <c r="HHN15" s="2"/>
      <c r="HHO15" s="2"/>
      <c r="HHP15" s="2"/>
      <c r="HHQ15" s="2"/>
      <c r="HHR15" s="2"/>
      <c r="HHS15" s="2"/>
      <c r="HHT15" s="2"/>
      <c r="HHU15" s="2"/>
      <c r="HHV15" s="2"/>
      <c r="HHW15" s="2"/>
      <c r="HHX15" s="2"/>
      <c r="HHY15" s="2"/>
      <c r="HHZ15" s="2"/>
      <c r="HIA15" s="2"/>
      <c r="HIB15" s="2"/>
      <c r="HIC15" s="2"/>
      <c r="HID15" s="2"/>
      <c r="HIE15" s="2"/>
      <c r="HIF15" s="2"/>
      <c r="HIG15" s="2"/>
      <c r="HIH15" s="2"/>
      <c r="HII15" s="2"/>
      <c r="HIJ15" s="2"/>
      <c r="HIK15" s="2"/>
      <c r="HIL15" s="2"/>
      <c r="HIM15" s="2"/>
      <c r="HIN15" s="2"/>
      <c r="HIO15" s="2"/>
      <c r="HIP15" s="2"/>
      <c r="HIQ15" s="2"/>
      <c r="HIR15" s="2"/>
      <c r="HIS15" s="2"/>
      <c r="HIT15" s="2"/>
      <c r="HIU15" s="2"/>
      <c r="HIV15" s="2"/>
      <c r="HIW15" s="2"/>
      <c r="HIX15" s="2"/>
      <c r="HIY15" s="2"/>
      <c r="HIZ15" s="2"/>
      <c r="HJA15" s="2"/>
      <c r="HJB15" s="2"/>
      <c r="HJC15" s="2"/>
      <c r="HJD15" s="2"/>
      <c r="HJE15" s="2"/>
      <c r="HJF15" s="2"/>
      <c r="HJG15" s="2"/>
      <c r="HJH15" s="2"/>
      <c r="HJI15" s="2"/>
      <c r="HJJ15" s="2"/>
      <c r="HJK15" s="2"/>
      <c r="HJL15" s="2"/>
      <c r="HJM15" s="2"/>
      <c r="HJN15" s="2"/>
      <c r="HJO15" s="2"/>
      <c r="HJP15" s="2"/>
      <c r="HJQ15" s="2"/>
      <c r="HJR15" s="2"/>
      <c r="HJS15" s="2"/>
      <c r="HJT15" s="2"/>
      <c r="HJU15" s="2"/>
      <c r="HJV15" s="2"/>
      <c r="HJW15" s="2"/>
      <c r="HJX15" s="2"/>
      <c r="HJY15" s="2"/>
      <c r="HJZ15" s="2"/>
      <c r="HKA15" s="2"/>
      <c r="HKB15" s="2"/>
      <c r="HKC15" s="2"/>
      <c r="HKD15" s="2"/>
      <c r="HKE15" s="2"/>
      <c r="HKF15" s="2"/>
      <c r="HKG15" s="2"/>
      <c r="HKH15" s="2"/>
      <c r="HKI15" s="2"/>
      <c r="HKJ15" s="2"/>
      <c r="HKK15" s="2"/>
      <c r="HKL15" s="2"/>
      <c r="HKM15" s="2"/>
      <c r="HKN15" s="2"/>
      <c r="HKO15" s="2"/>
      <c r="HKP15" s="2"/>
      <c r="HKQ15" s="2"/>
      <c r="HKR15" s="2"/>
      <c r="HKS15" s="2"/>
      <c r="HKT15" s="2"/>
      <c r="HKU15" s="2"/>
      <c r="HKV15" s="2"/>
      <c r="HKW15" s="2"/>
      <c r="HKX15" s="2"/>
      <c r="HKY15" s="2"/>
      <c r="HKZ15" s="2"/>
      <c r="HLA15" s="2"/>
      <c r="HLB15" s="2"/>
      <c r="HLC15" s="2"/>
      <c r="HLD15" s="2"/>
      <c r="HLE15" s="2"/>
      <c r="HLF15" s="2"/>
      <c r="HLG15" s="2"/>
      <c r="HLH15" s="2"/>
      <c r="HLI15" s="2"/>
      <c r="HLJ15" s="2"/>
      <c r="HLK15" s="2"/>
      <c r="HLL15" s="2"/>
      <c r="HLM15" s="2"/>
      <c r="HLN15" s="2"/>
      <c r="HLO15" s="2"/>
      <c r="HLP15" s="2"/>
      <c r="HLQ15" s="2"/>
      <c r="HLR15" s="2"/>
      <c r="HLS15" s="2"/>
      <c r="HLT15" s="2"/>
      <c r="HLU15" s="2"/>
      <c r="HLV15" s="2"/>
      <c r="HLW15" s="2"/>
      <c r="HLX15" s="2"/>
      <c r="HLY15" s="2"/>
      <c r="HLZ15" s="2"/>
      <c r="HMA15" s="2"/>
      <c r="HMB15" s="2"/>
      <c r="HMC15" s="2"/>
      <c r="HMD15" s="2"/>
      <c r="HME15" s="2"/>
      <c r="HMF15" s="2"/>
      <c r="HMG15" s="2"/>
      <c r="HMH15" s="2"/>
      <c r="HMI15" s="2"/>
      <c r="HMJ15" s="2"/>
      <c r="HMK15" s="2"/>
      <c r="HML15" s="2"/>
      <c r="HMM15" s="2"/>
      <c r="HMN15" s="2"/>
      <c r="HMO15" s="2"/>
      <c r="HMP15" s="2"/>
      <c r="HMQ15" s="2"/>
      <c r="HMR15" s="2"/>
      <c r="HMS15" s="2"/>
      <c r="HMT15" s="2"/>
      <c r="HMU15" s="2"/>
      <c r="HMV15" s="2"/>
      <c r="HMW15" s="2"/>
      <c r="HMX15" s="2"/>
      <c r="HMY15" s="2"/>
      <c r="HMZ15" s="2"/>
      <c r="HNA15" s="2"/>
      <c r="HNB15" s="2"/>
      <c r="HNC15" s="2"/>
      <c r="HND15" s="2"/>
      <c r="HNE15" s="2"/>
      <c r="HNF15" s="2"/>
      <c r="HNG15" s="2"/>
      <c r="HNH15" s="2"/>
      <c r="HNI15" s="2"/>
      <c r="HNJ15" s="2"/>
      <c r="HNK15" s="2"/>
      <c r="HNL15" s="2"/>
      <c r="HNM15" s="2"/>
      <c r="HNN15" s="2"/>
      <c r="HNO15" s="2"/>
      <c r="HNP15" s="2"/>
      <c r="HNQ15" s="2"/>
      <c r="HNR15" s="2"/>
      <c r="HNS15" s="2"/>
      <c r="HNT15" s="2"/>
      <c r="HNU15" s="2"/>
      <c r="HNV15" s="2"/>
      <c r="HNW15" s="2"/>
      <c r="HNX15" s="2"/>
      <c r="HNY15" s="2"/>
      <c r="HNZ15" s="2"/>
      <c r="HOA15" s="2"/>
      <c r="HOB15" s="2"/>
      <c r="HOC15" s="2"/>
      <c r="HOD15" s="2"/>
      <c r="HOE15" s="2"/>
      <c r="HOF15" s="2"/>
      <c r="HOG15" s="2"/>
      <c r="HOH15" s="2"/>
      <c r="HOI15" s="2"/>
      <c r="HOJ15" s="2"/>
      <c r="HOK15" s="2"/>
      <c r="HOL15" s="2"/>
      <c r="HOM15" s="2"/>
      <c r="HON15" s="2"/>
      <c r="HOO15" s="2"/>
      <c r="HOP15" s="2"/>
      <c r="HOQ15" s="2"/>
      <c r="HOR15" s="2"/>
      <c r="HOS15" s="2"/>
      <c r="HOT15" s="2"/>
      <c r="HOU15" s="2"/>
      <c r="HOV15" s="2"/>
      <c r="HOW15" s="2"/>
      <c r="HOX15" s="2"/>
      <c r="HOY15" s="2"/>
      <c r="HOZ15" s="2"/>
      <c r="HPA15" s="2"/>
      <c r="HPB15" s="2"/>
      <c r="HPC15" s="2"/>
      <c r="HPD15" s="2"/>
      <c r="HPE15" s="2"/>
      <c r="HPF15" s="2"/>
      <c r="HPG15" s="2"/>
      <c r="HPH15" s="2"/>
      <c r="HPI15" s="2"/>
      <c r="HPJ15" s="2"/>
      <c r="HPK15" s="2"/>
      <c r="HPL15" s="2"/>
      <c r="HPM15" s="2"/>
      <c r="HPN15" s="2"/>
      <c r="HPO15" s="2"/>
      <c r="HPP15" s="2"/>
      <c r="HPQ15" s="2"/>
      <c r="HPR15" s="2"/>
      <c r="HPS15" s="2"/>
      <c r="HPT15" s="2"/>
      <c r="HPU15" s="2"/>
      <c r="HPV15" s="2"/>
      <c r="HPW15" s="2"/>
      <c r="HPX15" s="2"/>
      <c r="HPY15" s="2"/>
      <c r="HPZ15" s="2"/>
      <c r="HQA15" s="2"/>
      <c r="HQB15" s="2"/>
      <c r="HQC15" s="2"/>
      <c r="HQD15" s="2"/>
      <c r="HQE15" s="2"/>
      <c r="HQF15" s="2"/>
      <c r="HQG15" s="2"/>
      <c r="HQH15" s="2"/>
      <c r="HQI15" s="2"/>
      <c r="HQJ15" s="2"/>
      <c r="HQK15" s="2"/>
      <c r="HQL15" s="2"/>
      <c r="HQM15" s="2"/>
      <c r="HQN15" s="2"/>
      <c r="HQO15" s="2"/>
      <c r="HQP15" s="2"/>
      <c r="HQQ15" s="2"/>
      <c r="HQR15" s="2"/>
      <c r="HQS15" s="2"/>
      <c r="HQT15" s="2"/>
      <c r="HQU15" s="2"/>
      <c r="HQV15" s="2"/>
      <c r="HQW15" s="2"/>
      <c r="HQX15" s="2"/>
      <c r="HQY15" s="2"/>
      <c r="HQZ15" s="2"/>
      <c r="HRA15" s="2"/>
      <c r="HRB15" s="2"/>
      <c r="HRC15" s="2"/>
      <c r="HRD15" s="2"/>
      <c r="HRE15" s="2"/>
      <c r="HRF15" s="2"/>
      <c r="HRG15" s="2"/>
      <c r="HRH15" s="2"/>
      <c r="HRI15" s="2"/>
      <c r="HRJ15" s="2"/>
      <c r="HRK15" s="2"/>
      <c r="HRL15" s="2"/>
      <c r="HRM15" s="2"/>
      <c r="HRN15" s="2"/>
      <c r="HRO15" s="2"/>
      <c r="HRP15" s="2"/>
      <c r="HRQ15" s="2"/>
      <c r="HRR15" s="2"/>
      <c r="HRS15" s="2"/>
      <c r="HRT15" s="2"/>
      <c r="HRU15" s="2"/>
      <c r="HRV15" s="2"/>
      <c r="HRW15" s="2"/>
      <c r="HRX15" s="2"/>
      <c r="HRY15" s="2"/>
      <c r="HRZ15" s="2"/>
      <c r="HSA15" s="2"/>
      <c r="HSB15" s="2"/>
      <c r="HSC15" s="2"/>
      <c r="HSD15" s="2"/>
      <c r="HSE15" s="2"/>
      <c r="HSF15" s="2"/>
      <c r="HSG15" s="2"/>
      <c r="HSH15" s="2"/>
      <c r="HSI15" s="2"/>
      <c r="HSJ15" s="2"/>
      <c r="HSK15" s="2"/>
      <c r="HSL15" s="2"/>
      <c r="HSM15" s="2"/>
      <c r="HSN15" s="2"/>
      <c r="HSO15" s="2"/>
      <c r="HSP15" s="2"/>
      <c r="HSQ15" s="2"/>
      <c r="HSR15" s="2"/>
      <c r="HSS15" s="2"/>
      <c r="HST15" s="2"/>
      <c r="HSU15" s="2"/>
      <c r="HSV15" s="2"/>
      <c r="HSW15" s="2"/>
      <c r="HSX15" s="2"/>
      <c r="HSY15" s="2"/>
      <c r="HSZ15" s="2"/>
      <c r="HTA15" s="2"/>
      <c r="HTB15" s="2"/>
      <c r="HTC15" s="2"/>
      <c r="HTD15" s="2"/>
      <c r="HTE15" s="2"/>
      <c r="HTF15" s="2"/>
      <c r="HTG15" s="2"/>
      <c r="HTH15" s="2"/>
      <c r="HTI15" s="2"/>
      <c r="HTJ15" s="2"/>
      <c r="HTK15" s="2"/>
      <c r="HTL15" s="2"/>
      <c r="HTM15" s="2"/>
      <c r="HTN15" s="2"/>
      <c r="HTO15" s="2"/>
      <c r="HTP15" s="2"/>
      <c r="HTQ15" s="2"/>
      <c r="HTR15" s="2"/>
      <c r="HTS15" s="2"/>
      <c r="HTT15" s="2"/>
      <c r="HTU15" s="2"/>
      <c r="HTV15" s="2"/>
      <c r="HTW15" s="2"/>
      <c r="HTX15" s="2"/>
      <c r="HTY15" s="2"/>
      <c r="HTZ15" s="2"/>
      <c r="HUA15" s="2"/>
      <c r="HUB15" s="2"/>
      <c r="HUC15" s="2"/>
      <c r="HUD15" s="2"/>
      <c r="HUE15" s="2"/>
      <c r="HUF15" s="2"/>
      <c r="HUG15" s="2"/>
      <c r="HUH15" s="2"/>
      <c r="HUI15" s="2"/>
      <c r="HUJ15" s="2"/>
      <c r="HUK15" s="2"/>
      <c r="HUL15" s="2"/>
      <c r="HUM15" s="2"/>
      <c r="HUN15" s="2"/>
      <c r="HUO15" s="2"/>
      <c r="HUP15" s="2"/>
      <c r="HUQ15" s="2"/>
      <c r="HUR15" s="2"/>
      <c r="HUS15" s="2"/>
      <c r="HUT15" s="2"/>
      <c r="HUU15" s="2"/>
      <c r="HUV15" s="2"/>
      <c r="HUW15" s="2"/>
      <c r="HUX15" s="2"/>
      <c r="HUY15" s="2"/>
      <c r="HUZ15" s="2"/>
      <c r="HVA15" s="2"/>
      <c r="HVB15" s="2"/>
      <c r="HVC15" s="2"/>
      <c r="HVD15" s="2"/>
      <c r="HVE15" s="2"/>
      <c r="HVF15" s="2"/>
      <c r="HVG15" s="2"/>
      <c r="HVH15" s="2"/>
      <c r="HVI15" s="2"/>
      <c r="HVJ15" s="2"/>
      <c r="HVK15" s="2"/>
      <c r="HVL15" s="2"/>
      <c r="HVM15" s="2"/>
      <c r="HVN15" s="2"/>
      <c r="HVO15" s="2"/>
      <c r="HVP15" s="2"/>
      <c r="HVQ15" s="2"/>
      <c r="HVR15" s="2"/>
      <c r="HVS15" s="2"/>
      <c r="HVT15" s="2"/>
      <c r="HVU15" s="2"/>
      <c r="HVV15" s="2"/>
      <c r="HVW15" s="2"/>
      <c r="HVX15" s="2"/>
      <c r="HVY15" s="2"/>
      <c r="HVZ15" s="2"/>
      <c r="HWA15" s="2"/>
      <c r="HWB15" s="2"/>
      <c r="HWC15" s="2"/>
      <c r="HWD15" s="2"/>
      <c r="HWE15" s="2"/>
      <c r="HWF15" s="2"/>
      <c r="HWG15" s="2"/>
      <c r="HWH15" s="2"/>
      <c r="HWI15" s="2"/>
      <c r="HWJ15" s="2"/>
      <c r="HWK15" s="2"/>
      <c r="HWL15" s="2"/>
      <c r="HWM15" s="2"/>
      <c r="HWN15" s="2"/>
      <c r="HWO15" s="2"/>
      <c r="HWP15" s="2"/>
      <c r="HWQ15" s="2"/>
      <c r="HWR15" s="2"/>
      <c r="HWS15" s="2"/>
      <c r="HWT15" s="2"/>
      <c r="HWU15" s="2"/>
      <c r="HWV15" s="2"/>
      <c r="HWW15" s="2"/>
      <c r="HWX15" s="2"/>
      <c r="HWY15" s="2"/>
      <c r="HWZ15" s="2"/>
      <c r="HXA15" s="2"/>
      <c r="HXB15" s="2"/>
      <c r="HXC15" s="2"/>
      <c r="HXD15" s="2"/>
      <c r="HXE15" s="2"/>
      <c r="HXF15" s="2"/>
      <c r="HXG15" s="2"/>
      <c r="HXH15" s="2"/>
      <c r="HXI15" s="2"/>
      <c r="HXJ15" s="2"/>
      <c r="HXK15" s="2"/>
      <c r="HXL15" s="2"/>
      <c r="HXM15" s="2"/>
      <c r="HXN15" s="2"/>
      <c r="HXO15" s="2"/>
      <c r="HXP15" s="2"/>
      <c r="HXQ15" s="2"/>
      <c r="HXR15" s="2"/>
      <c r="HXS15" s="2"/>
      <c r="HXT15" s="2"/>
      <c r="HXU15" s="2"/>
      <c r="HXV15" s="2"/>
      <c r="HXW15" s="2"/>
      <c r="HXX15" s="2"/>
      <c r="HXY15" s="2"/>
      <c r="HXZ15" s="2"/>
      <c r="HYA15" s="2"/>
      <c r="HYB15" s="2"/>
      <c r="HYC15" s="2"/>
      <c r="HYD15" s="2"/>
      <c r="HYE15" s="2"/>
      <c r="HYF15" s="2"/>
      <c r="HYG15" s="2"/>
      <c r="HYH15" s="2"/>
      <c r="HYI15" s="2"/>
      <c r="HYJ15" s="2"/>
      <c r="HYK15" s="2"/>
      <c r="HYL15" s="2"/>
      <c r="HYM15" s="2"/>
      <c r="HYN15" s="2"/>
      <c r="HYO15" s="2"/>
      <c r="HYP15" s="2"/>
      <c r="HYQ15" s="2"/>
      <c r="HYR15" s="2"/>
      <c r="HYS15" s="2"/>
      <c r="HYT15" s="2"/>
      <c r="HYU15" s="2"/>
      <c r="HYV15" s="2"/>
      <c r="HYW15" s="2"/>
      <c r="HYX15" s="2"/>
      <c r="HYY15" s="2"/>
      <c r="HYZ15" s="2"/>
      <c r="HZA15" s="2"/>
      <c r="HZB15" s="2"/>
      <c r="HZC15" s="2"/>
      <c r="HZD15" s="2"/>
      <c r="HZE15" s="2"/>
      <c r="HZF15" s="2"/>
      <c r="HZG15" s="2"/>
      <c r="HZH15" s="2"/>
      <c r="HZI15" s="2"/>
      <c r="HZJ15" s="2"/>
      <c r="HZK15" s="2"/>
      <c r="HZL15" s="2"/>
      <c r="HZM15" s="2"/>
      <c r="HZN15" s="2"/>
      <c r="HZO15" s="2"/>
      <c r="HZP15" s="2"/>
      <c r="HZQ15" s="2"/>
      <c r="HZR15" s="2"/>
      <c r="HZS15" s="2"/>
      <c r="HZT15" s="2"/>
      <c r="HZU15" s="2"/>
      <c r="HZV15" s="2"/>
      <c r="HZW15" s="2"/>
      <c r="HZX15" s="2"/>
      <c r="HZY15" s="2"/>
      <c r="HZZ15" s="2"/>
      <c r="IAA15" s="2"/>
      <c r="IAB15" s="2"/>
      <c r="IAC15" s="2"/>
      <c r="IAD15" s="2"/>
      <c r="IAE15" s="2"/>
      <c r="IAF15" s="2"/>
      <c r="IAG15" s="2"/>
      <c r="IAH15" s="2"/>
      <c r="IAI15" s="2"/>
      <c r="IAJ15" s="2"/>
      <c r="IAK15" s="2"/>
      <c r="IAL15" s="2"/>
      <c r="IAM15" s="2"/>
      <c r="IAN15" s="2"/>
      <c r="IAO15" s="2"/>
      <c r="IAP15" s="2"/>
      <c r="IAQ15" s="2"/>
      <c r="IAR15" s="2"/>
      <c r="IAS15" s="2"/>
      <c r="IAT15" s="2"/>
      <c r="IAU15" s="2"/>
      <c r="IAV15" s="2"/>
      <c r="IAW15" s="2"/>
      <c r="IAX15" s="2"/>
      <c r="IAY15" s="2"/>
      <c r="IAZ15" s="2"/>
      <c r="IBA15" s="2"/>
      <c r="IBB15" s="2"/>
      <c r="IBC15" s="2"/>
      <c r="IBD15" s="2"/>
      <c r="IBE15" s="2"/>
      <c r="IBF15" s="2"/>
      <c r="IBG15" s="2"/>
      <c r="IBH15" s="2"/>
      <c r="IBI15" s="2"/>
      <c r="IBJ15" s="2"/>
      <c r="IBK15" s="2"/>
      <c r="IBL15" s="2"/>
      <c r="IBM15" s="2"/>
      <c r="IBN15" s="2"/>
      <c r="IBO15" s="2"/>
      <c r="IBP15" s="2"/>
      <c r="IBQ15" s="2"/>
      <c r="IBR15" s="2"/>
      <c r="IBS15" s="2"/>
      <c r="IBT15" s="2"/>
      <c r="IBU15" s="2"/>
      <c r="IBV15" s="2"/>
      <c r="IBW15" s="2"/>
      <c r="IBX15" s="2"/>
      <c r="IBY15" s="2"/>
      <c r="IBZ15" s="2"/>
      <c r="ICA15" s="2"/>
      <c r="ICB15" s="2"/>
      <c r="ICC15" s="2"/>
      <c r="ICD15" s="2"/>
      <c r="ICE15" s="2"/>
      <c r="ICF15" s="2"/>
      <c r="ICG15" s="2"/>
      <c r="ICH15" s="2"/>
      <c r="ICI15" s="2"/>
      <c r="ICJ15" s="2"/>
      <c r="ICK15" s="2"/>
      <c r="ICL15" s="2"/>
      <c r="ICM15" s="2"/>
      <c r="ICN15" s="2"/>
      <c r="ICO15" s="2"/>
      <c r="ICP15" s="2"/>
      <c r="ICQ15" s="2"/>
      <c r="ICR15" s="2"/>
      <c r="ICS15" s="2"/>
      <c r="ICT15" s="2"/>
      <c r="ICU15" s="2"/>
      <c r="ICV15" s="2"/>
      <c r="ICW15" s="2"/>
      <c r="ICX15" s="2"/>
      <c r="ICY15" s="2"/>
      <c r="ICZ15" s="2"/>
      <c r="IDA15" s="2"/>
      <c r="IDB15" s="2"/>
      <c r="IDC15" s="2"/>
      <c r="IDD15" s="2"/>
      <c r="IDE15" s="2"/>
      <c r="IDF15" s="2"/>
      <c r="IDG15" s="2"/>
      <c r="IDH15" s="2"/>
      <c r="IDI15" s="2"/>
      <c r="IDJ15" s="2"/>
      <c r="IDK15" s="2"/>
      <c r="IDL15" s="2"/>
      <c r="IDM15" s="2"/>
      <c r="IDN15" s="2"/>
      <c r="IDO15" s="2"/>
      <c r="IDP15" s="2"/>
      <c r="IDQ15" s="2"/>
      <c r="IDR15" s="2"/>
      <c r="IDS15" s="2"/>
      <c r="IDT15" s="2"/>
      <c r="IDU15" s="2"/>
      <c r="IDV15" s="2"/>
      <c r="IDW15" s="2"/>
      <c r="IDX15" s="2"/>
      <c r="IDY15" s="2"/>
      <c r="IDZ15" s="2"/>
      <c r="IEA15" s="2"/>
      <c r="IEB15" s="2"/>
      <c r="IEC15" s="2"/>
      <c r="IED15" s="2"/>
      <c r="IEE15" s="2"/>
      <c r="IEF15" s="2"/>
      <c r="IEG15" s="2"/>
      <c r="IEH15" s="2"/>
      <c r="IEI15" s="2"/>
      <c r="IEJ15" s="2"/>
      <c r="IEK15" s="2"/>
      <c r="IEL15" s="2"/>
      <c r="IEM15" s="2"/>
      <c r="IEN15" s="2"/>
      <c r="IEO15" s="2"/>
      <c r="IEP15" s="2"/>
      <c r="IEQ15" s="2"/>
      <c r="IER15" s="2"/>
      <c r="IES15" s="2"/>
      <c r="IET15" s="2"/>
      <c r="IEU15" s="2"/>
      <c r="IEV15" s="2"/>
      <c r="IEW15" s="2"/>
      <c r="IEX15" s="2"/>
      <c r="IEY15" s="2"/>
      <c r="IEZ15" s="2"/>
      <c r="IFA15" s="2"/>
      <c r="IFB15" s="2"/>
      <c r="IFC15" s="2"/>
      <c r="IFD15" s="2"/>
      <c r="IFE15" s="2"/>
      <c r="IFF15" s="2"/>
      <c r="IFG15" s="2"/>
      <c r="IFH15" s="2"/>
      <c r="IFI15" s="2"/>
      <c r="IFJ15" s="2"/>
      <c r="IFK15" s="2"/>
      <c r="IFL15" s="2"/>
      <c r="IFM15" s="2"/>
      <c r="IFN15" s="2"/>
      <c r="IFO15" s="2"/>
      <c r="IFP15" s="2"/>
      <c r="IFQ15" s="2"/>
      <c r="IFR15" s="2"/>
      <c r="IFS15" s="2"/>
      <c r="IFT15" s="2"/>
      <c r="IFU15" s="2"/>
      <c r="IFV15" s="2"/>
      <c r="IFW15" s="2"/>
      <c r="IFX15" s="2"/>
      <c r="IFY15" s="2"/>
      <c r="IFZ15" s="2"/>
      <c r="IGA15" s="2"/>
      <c r="IGB15" s="2"/>
      <c r="IGC15" s="2"/>
      <c r="IGD15" s="2"/>
      <c r="IGE15" s="2"/>
      <c r="IGF15" s="2"/>
      <c r="IGG15" s="2"/>
      <c r="IGH15" s="2"/>
      <c r="IGI15" s="2"/>
      <c r="IGJ15" s="2"/>
      <c r="IGK15" s="2"/>
      <c r="IGL15" s="2"/>
      <c r="IGM15" s="2"/>
      <c r="IGN15" s="2"/>
      <c r="IGO15" s="2"/>
      <c r="IGP15" s="2"/>
      <c r="IGQ15" s="2"/>
      <c r="IGR15" s="2"/>
      <c r="IGS15" s="2"/>
      <c r="IGT15" s="2"/>
      <c r="IGU15" s="2"/>
      <c r="IGV15" s="2"/>
      <c r="IGW15" s="2"/>
      <c r="IGX15" s="2"/>
      <c r="IGY15" s="2"/>
      <c r="IGZ15" s="2"/>
      <c r="IHA15" s="2"/>
      <c r="IHB15" s="2"/>
      <c r="IHC15" s="2"/>
      <c r="IHD15" s="2"/>
      <c r="IHE15" s="2"/>
      <c r="IHF15" s="2"/>
      <c r="IHG15" s="2"/>
      <c r="IHH15" s="2"/>
      <c r="IHI15" s="2"/>
      <c r="IHJ15" s="2"/>
      <c r="IHK15" s="2"/>
      <c r="IHL15" s="2"/>
      <c r="IHM15" s="2"/>
      <c r="IHN15" s="2"/>
      <c r="IHO15" s="2"/>
      <c r="IHP15" s="2"/>
      <c r="IHQ15" s="2"/>
      <c r="IHR15" s="2"/>
      <c r="IHS15" s="2"/>
      <c r="IHT15" s="2"/>
      <c r="IHU15" s="2"/>
      <c r="IHV15" s="2"/>
      <c r="IHW15" s="2"/>
      <c r="IHX15" s="2"/>
      <c r="IHY15" s="2"/>
      <c r="IHZ15" s="2"/>
      <c r="IIA15" s="2"/>
      <c r="IIB15" s="2"/>
      <c r="IIC15" s="2"/>
      <c r="IID15" s="2"/>
      <c r="IIE15" s="2"/>
      <c r="IIF15" s="2"/>
      <c r="IIG15" s="2"/>
      <c r="IIH15" s="2"/>
      <c r="III15" s="2"/>
      <c r="IIJ15" s="2"/>
      <c r="IIK15" s="2"/>
      <c r="IIL15" s="2"/>
      <c r="IIM15" s="2"/>
      <c r="IIN15" s="2"/>
      <c r="IIO15" s="2"/>
      <c r="IIP15" s="2"/>
      <c r="IIQ15" s="2"/>
      <c r="IIR15" s="2"/>
      <c r="IIS15" s="2"/>
      <c r="IIT15" s="2"/>
      <c r="IIU15" s="2"/>
      <c r="IIV15" s="2"/>
      <c r="IIW15" s="2"/>
      <c r="IIX15" s="2"/>
      <c r="IIY15" s="2"/>
      <c r="IIZ15" s="2"/>
      <c r="IJA15" s="2"/>
      <c r="IJB15" s="2"/>
      <c r="IJC15" s="2"/>
      <c r="IJD15" s="2"/>
      <c r="IJE15" s="2"/>
      <c r="IJF15" s="2"/>
      <c r="IJG15" s="2"/>
      <c r="IJH15" s="2"/>
      <c r="IJI15" s="2"/>
      <c r="IJJ15" s="2"/>
      <c r="IJK15" s="2"/>
      <c r="IJL15" s="2"/>
      <c r="IJM15" s="2"/>
      <c r="IJN15" s="2"/>
      <c r="IJO15" s="2"/>
      <c r="IJP15" s="2"/>
      <c r="IJQ15" s="2"/>
      <c r="IJR15" s="2"/>
      <c r="IJS15" s="2"/>
      <c r="IJT15" s="2"/>
      <c r="IJU15" s="2"/>
      <c r="IJV15" s="2"/>
      <c r="IJW15" s="2"/>
      <c r="IJX15" s="2"/>
      <c r="IJY15" s="2"/>
      <c r="IJZ15" s="2"/>
      <c r="IKA15" s="2"/>
      <c r="IKB15" s="2"/>
      <c r="IKC15" s="2"/>
      <c r="IKD15" s="2"/>
      <c r="IKE15" s="2"/>
      <c r="IKF15" s="2"/>
      <c r="IKG15" s="2"/>
      <c r="IKH15" s="2"/>
      <c r="IKI15" s="2"/>
      <c r="IKJ15" s="2"/>
      <c r="IKK15" s="2"/>
      <c r="IKL15" s="2"/>
      <c r="IKM15" s="2"/>
      <c r="IKN15" s="2"/>
      <c r="IKO15" s="2"/>
      <c r="IKP15" s="2"/>
      <c r="IKQ15" s="2"/>
      <c r="IKR15" s="2"/>
      <c r="IKS15" s="2"/>
      <c r="IKT15" s="2"/>
      <c r="IKU15" s="2"/>
      <c r="IKV15" s="2"/>
      <c r="IKW15" s="2"/>
      <c r="IKX15" s="2"/>
      <c r="IKY15" s="2"/>
      <c r="IKZ15" s="2"/>
      <c r="ILA15" s="2"/>
      <c r="ILB15" s="2"/>
      <c r="ILC15" s="2"/>
      <c r="ILD15" s="2"/>
      <c r="ILE15" s="2"/>
      <c r="ILF15" s="2"/>
      <c r="ILG15" s="2"/>
      <c r="ILH15" s="2"/>
      <c r="ILI15" s="2"/>
      <c r="ILJ15" s="2"/>
      <c r="ILK15" s="2"/>
      <c r="ILL15" s="2"/>
      <c r="ILM15" s="2"/>
      <c r="ILN15" s="2"/>
      <c r="ILO15" s="2"/>
      <c r="ILP15" s="2"/>
      <c r="ILQ15" s="2"/>
      <c r="ILR15" s="2"/>
      <c r="ILS15" s="2"/>
      <c r="ILT15" s="2"/>
      <c r="ILU15" s="2"/>
      <c r="ILV15" s="2"/>
      <c r="ILW15" s="2"/>
      <c r="ILX15" s="2"/>
      <c r="ILY15" s="2"/>
      <c r="ILZ15" s="2"/>
      <c r="IMA15" s="2"/>
      <c r="IMB15" s="2"/>
      <c r="IMC15" s="2"/>
      <c r="IMD15" s="2"/>
      <c r="IME15" s="2"/>
      <c r="IMF15" s="2"/>
      <c r="IMG15" s="2"/>
      <c r="IMH15" s="2"/>
      <c r="IMI15" s="2"/>
      <c r="IMJ15" s="2"/>
      <c r="IMK15" s="2"/>
      <c r="IML15" s="2"/>
      <c r="IMM15" s="2"/>
      <c r="IMN15" s="2"/>
      <c r="IMO15" s="2"/>
      <c r="IMP15" s="2"/>
      <c r="IMQ15" s="2"/>
      <c r="IMR15" s="2"/>
      <c r="IMS15" s="2"/>
      <c r="IMT15" s="2"/>
      <c r="IMU15" s="2"/>
      <c r="IMV15" s="2"/>
      <c r="IMW15" s="2"/>
      <c r="IMX15" s="2"/>
      <c r="IMY15" s="2"/>
      <c r="IMZ15" s="2"/>
      <c r="INA15" s="2"/>
      <c r="INB15" s="2"/>
      <c r="INC15" s="2"/>
      <c r="IND15" s="2"/>
      <c r="INE15" s="2"/>
      <c r="INF15" s="2"/>
      <c r="ING15" s="2"/>
      <c r="INH15" s="2"/>
      <c r="INI15" s="2"/>
      <c r="INJ15" s="2"/>
      <c r="INK15" s="2"/>
      <c r="INL15" s="2"/>
      <c r="INM15" s="2"/>
      <c r="INN15" s="2"/>
      <c r="INO15" s="2"/>
      <c r="INP15" s="2"/>
      <c r="INQ15" s="2"/>
      <c r="INR15" s="2"/>
      <c r="INS15" s="2"/>
      <c r="INT15" s="2"/>
      <c r="INU15" s="2"/>
      <c r="INV15" s="2"/>
      <c r="INW15" s="2"/>
      <c r="INX15" s="2"/>
      <c r="INY15" s="2"/>
      <c r="INZ15" s="2"/>
      <c r="IOA15" s="2"/>
      <c r="IOB15" s="2"/>
      <c r="IOC15" s="2"/>
      <c r="IOD15" s="2"/>
      <c r="IOE15" s="2"/>
      <c r="IOF15" s="2"/>
      <c r="IOG15" s="2"/>
      <c r="IOH15" s="2"/>
      <c r="IOI15" s="2"/>
      <c r="IOJ15" s="2"/>
      <c r="IOK15" s="2"/>
      <c r="IOL15" s="2"/>
      <c r="IOM15" s="2"/>
      <c r="ION15" s="2"/>
      <c r="IOO15" s="2"/>
      <c r="IOP15" s="2"/>
      <c r="IOQ15" s="2"/>
      <c r="IOR15" s="2"/>
      <c r="IOS15" s="2"/>
      <c r="IOT15" s="2"/>
      <c r="IOU15" s="2"/>
      <c r="IOV15" s="2"/>
      <c r="IOW15" s="2"/>
      <c r="IOX15" s="2"/>
      <c r="IOY15" s="2"/>
      <c r="IOZ15" s="2"/>
      <c r="IPA15" s="2"/>
      <c r="IPB15" s="2"/>
      <c r="IPC15" s="2"/>
      <c r="IPD15" s="2"/>
      <c r="IPE15" s="2"/>
      <c r="IPF15" s="2"/>
      <c r="IPG15" s="2"/>
      <c r="IPH15" s="2"/>
      <c r="IPI15" s="2"/>
      <c r="IPJ15" s="2"/>
      <c r="IPK15" s="2"/>
      <c r="IPL15" s="2"/>
      <c r="IPM15" s="2"/>
      <c r="IPN15" s="2"/>
      <c r="IPO15" s="2"/>
      <c r="IPP15" s="2"/>
      <c r="IPQ15" s="2"/>
      <c r="IPR15" s="2"/>
      <c r="IPS15" s="2"/>
      <c r="IPT15" s="2"/>
      <c r="IPU15" s="2"/>
      <c r="IPV15" s="2"/>
      <c r="IPW15" s="2"/>
      <c r="IPX15" s="2"/>
      <c r="IPY15" s="2"/>
      <c r="IPZ15" s="2"/>
      <c r="IQA15" s="2"/>
      <c r="IQB15" s="2"/>
      <c r="IQC15" s="2"/>
      <c r="IQD15" s="2"/>
      <c r="IQE15" s="2"/>
      <c r="IQF15" s="2"/>
      <c r="IQG15" s="2"/>
      <c r="IQH15" s="2"/>
      <c r="IQI15" s="2"/>
      <c r="IQJ15" s="2"/>
      <c r="IQK15" s="2"/>
      <c r="IQL15" s="2"/>
      <c r="IQM15" s="2"/>
      <c r="IQN15" s="2"/>
      <c r="IQO15" s="2"/>
      <c r="IQP15" s="2"/>
      <c r="IQQ15" s="2"/>
      <c r="IQR15" s="2"/>
      <c r="IQS15" s="2"/>
      <c r="IQT15" s="2"/>
      <c r="IQU15" s="2"/>
      <c r="IQV15" s="2"/>
      <c r="IQW15" s="2"/>
      <c r="IQX15" s="2"/>
      <c r="IQY15" s="2"/>
      <c r="IQZ15" s="2"/>
      <c r="IRA15" s="2"/>
      <c r="IRB15" s="2"/>
      <c r="IRC15" s="2"/>
      <c r="IRD15" s="2"/>
      <c r="IRE15" s="2"/>
      <c r="IRF15" s="2"/>
      <c r="IRG15" s="2"/>
      <c r="IRH15" s="2"/>
      <c r="IRI15" s="2"/>
      <c r="IRJ15" s="2"/>
      <c r="IRK15" s="2"/>
      <c r="IRL15" s="2"/>
      <c r="IRM15" s="2"/>
      <c r="IRN15" s="2"/>
      <c r="IRO15" s="2"/>
      <c r="IRP15" s="2"/>
      <c r="IRQ15" s="2"/>
      <c r="IRR15" s="2"/>
      <c r="IRS15" s="2"/>
      <c r="IRT15" s="2"/>
      <c r="IRU15" s="2"/>
      <c r="IRV15" s="2"/>
      <c r="IRW15" s="2"/>
      <c r="IRX15" s="2"/>
      <c r="IRY15" s="2"/>
      <c r="IRZ15" s="2"/>
      <c r="ISA15" s="2"/>
      <c r="ISB15" s="2"/>
      <c r="ISC15" s="2"/>
      <c r="ISD15" s="2"/>
      <c r="ISE15" s="2"/>
      <c r="ISF15" s="2"/>
      <c r="ISG15" s="2"/>
      <c r="ISH15" s="2"/>
      <c r="ISI15" s="2"/>
      <c r="ISJ15" s="2"/>
      <c r="ISK15" s="2"/>
      <c r="ISL15" s="2"/>
      <c r="ISM15" s="2"/>
      <c r="ISN15" s="2"/>
      <c r="ISO15" s="2"/>
      <c r="ISP15" s="2"/>
      <c r="ISQ15" s="2"/>
      <c r="ISR15" s="2"/>
      <c r="ISS15" s="2"/>
      <c r="IST15" s="2"/>
      <c r="ISU15" s="2"/>
      <c r="ISV15" s="2"/>
      <c r="ISW15" s="2"/>
      <c r="ISX15" s="2"/>
      <c r="ISY15" s="2"/>
      <c r="ISZ15" s="2"/>
      <c r="ITA15" s="2"/>
      <c r="ITB15" s="2"/>
      <c r="ITC15" s="2"/>
      <c r="ITD15" s="2"/>
      <c r="ITE15" s="2"/>
      <c r="ITF15" s="2"/>
      <c r="ITG15" s="2"/>
      <c r="ITH15" s="2"/>
      <c r="ITI15" s="2"/>
      <c r="ITJ15" s="2"/>
      <c r="ITK15" s="2"/>
      <c r="ITL15" s="2"/>
      <c r="ITM15" s="2"/>
      <c r="ITN15" s="2"/>
      <c r="ITO15" s="2"/>
      <c r="ITP15" s="2"/>
      <c r="ITQ15" s="2"/>
      <c r="ITR15" s="2"/>
      <c r="ITS15" s="2"/>
      <c r="ITT15" s="2"/>
      <c r="ITU15" s="2"/>
      <c r="ITV15" s="2"/>
      <c r="ITW15" s="2"/>
      <c r="ITX15" s="2"/>
      <c r="ITY15" s="2"/>
      <c r="ITZ15" s="2"/>
      <c r="IUA15" s="2"/>
      <c r="IUB15" s="2"/>
      <c r="IUC15" s="2"/>
      <c r="IUD15" s="2"/>
      <c r="IUE15" s="2"/>
      <c r="IUF15" s="2"/>
      <c r="IUG15" s="2"/>
      <c r="IUH15" s="2"/>
      <c r="IUI15" s="2"/>
      <c r="IUJ15" s="2"/>
      <c r="IUK15" s="2"/>
      <c r="IUL15" s="2"/>
      <c r="IUM15" s="2"/>
      <c r="IUN15" s="2"/>
      <c r="IUO15" s="2"/>
      <c r="IUP15" s="2"/>
      <c r="IUQ15" s="2"/>
      <c r="IUR15" s="2"/>
      <c r="IUS15" s="2"/>
      <c r="IUT15" s="2"/>
      <c r="IUU15" s="2"/>
      <c r="IUV15" s="2"/>
      <c r="IUW15" s="2"/>
      <c r="IUX15" s="2"/>
      <c r="IUY15" s="2"/>
      <c r="IUZ15" s="2"/>
      <c r="IVA15" s="2"/>
      <c r="IVB15" s="2"/>
      <c r="IVC15" s="2"/>
      <c r="IVD15" s="2"/>
      <c r="IVE15" s="2"/>
      <c r="IVF15" s="2"/>
      <c r="IVG15" s="2"/>
      <c r="IVH15" s="2"/>
      <c r="IVI15" s="2"/>
      <c r="IVJ15" s="2"/>
      <c r="IVK15" s="2"/>
      <c r="IVL15" s="2"/>
      <c r="IVM15" s="2"/>
      <c r="IVN15" s="2"/>
      <c r="IVO15" s="2"/>
      <c r="IVP15" s="2"/>
      <c r="IVQ15" s="2"/>
      <c r="IVR15" s="2"/>
      <c r="IVS15" s="2"/>
      <c r="IVT15" s="2"/>
      <c r="IVU15" s="2"/>
      <c r="IVV15" s="2"/>
      <c r="IVW15" s="2"/>
      <c r="IVX15" s="2"/>
      <c r="IVY15" s="2"/>
      <c r="IVZ15" s="2"/>
      <c r="IWA15" s="2"/>
      <c r="IWB15" s="2"/>
      <c r="IWC15" s="2"/>
      <c r="IWD15" s="2"/>
      <c r="IWE15" s="2"/>
      <c r="IWF15" s="2"/>
      <c r="IWG15" s="2"/>
      <c r="IWH15" s="2"/>
      <c r="IWI15" s="2"/>
      <c r="IWJ15" s="2"/>
      <c r="IWK15" s="2"/>
      <c r="IWL15" s="2"/>
      <c r="IWM15" s="2"/>
      <c r="IWN15" s="2"/>
      <c r="IWO15" s="2"/>
      <c r="IWP15" s="2"/>
      <c r="IWQ15" s="2"/>
      <c r="IWR15" s="2"/>
      <c r="IWS15" s="2"/>
      <c r="IWT15" s="2"/>
      <c r="IWU15" s="2"/>
      <c r="IWV15" s="2"/>
      <c r="IWW15" s="2"/>
      <c r="IWX15" s="2"/>
      <c r="IWY15" s="2"/>
      <c r="IWZ15" s="2"/>
      <c r="IXA15" s="2"/>
      <c r="IXB15" s="2"/>
      <c r="IXC15" s="2"/>
      <c r="IXD15" s="2"/>
      <c r="IXE15" s="2"/>
      <c r="IXF15" s="2"/>
      <c r="IXG15" s="2"/>
      <c r="IXH15" s="2"/>
      <c r="IXI15" s="2"/>
      <c r="IXJ15" s="2"/>
      <c r="IXK15" s="2"/>
      <c r="IXL15" s="2"/>
      <c r="IXM15" s="2"/>
      <c r="IXN15" s="2"/>
      <c r="IXO15" s="2"/>
      <c r="IXP15" s="2"/>
      <c r="IXQ15" s="2"/>
      <c r="IXR15" s="2"/>
      <c r="IXS15" s="2"/>
      <c r="IXT15" s="2"/>
      <c r="IXU15" s="2"/>
      <c r="IXV15" s="2"/>
      <c r="IXW15" s="2"/>
      <c r="IXX15" s="2"/>
      <c r="IXY15" s="2"/>
      <c r="IXZ15" s="2"/>
      <c r="IYA15" s="2"/>
      <c r="IYB15" s="2"/>
      <c r="IYC15" s="2"/>
      <c r="IYD15" s="2"/>
      <c r="IYE15" s="2"/>
      <c r="IYF15" s="2"/>
      <c r="IYG15" s="2"/>
      <c r="IYH15" s="2"/>
      <c r="IYI15" s="2"/>
      <c r="IYJ15" s="2"/>
      <c r="IYK15" s="2"/>
      <c r="IYL15" s="2"/>
      <c r="IYM15" s="2"/>
      <c r="IYN15" s="2"/>
      <c r="IYO15" s="2"/>
      <c r="IYP15" s="2"/>
      <c r="IYQ15" s="2"/>
      <c r="IYR15" s="2"/>
      <c r="IYS15" s="2"/>
      <c r="IYT15" s="2"/>
      <c r="IYU15" s="2"/>
      <c r="IYV15" s="2"/>
      <c r="IYW15" s="2"/>
      <c r="IYX15" s="2"/>
      <c r="IYY15" s="2"/>
      <c r="IYZ15" s="2"/>
      <c r="IZA15" s="2"/>
      <c r="IZB15" s="2"/>
      <c r="IZC15" s="2"/>
      <c r="IZD15" s="2"/>
      <c r="IZE15" s="2"/>
      <c r="IZF15" s="2"/>
      <c r="IZG15" s="2"/>
      <c r="IZH15" s="2"/>
      <c r="IZI15" s="2"/>
      <c r="IZJ15" s="2"/>
      <c r="IZK15" s="2"/>
      <c r="IZL15" s="2"/>
      <c r="IZM15" s="2"/>
      <c r="IZN15" s="2"/>
      <c r="IZO15" s="2"/>
      <c r="IZP15" s="2"/>
      <c r="IZQ15" s="2"/>
      <c r="IZR15" s="2"/>
      <c r="IZS15" s="2"/>
      <c r="IZT15" s="2"/>
      <c r="IZU15" s="2"/>
      <c r="IZV15" s="2"/>
      <c r="IZW15" s="2"/>
      <c r="IZX15" s="2"/>
      <c r="IZY15" s="2"/>
      <c r="IZZ15" s="2"/>
      <c r="JAA15" s="2"/>
      <c r="JAB15" s="2"/>
      <c r="JAC15" s="2"/>
      <c r="JAD15" s="2"/>
      <c r="JAE15" s="2"/>
      <c r="JAF15" s="2"/>
      <c r="JAG15" s="2"/>
      <c r="JAH15" s="2"/>
      <c r="JAI15" s="2"/>
      <c r="JAJ15" s="2"/>
      <c r="JAK15" s="2"/>
      <c r="JAL15" s="2"/>
      <c r="JAM15" s="2"/>
      <c r="JAN15" s="2"/>
      <c r="JAO15" s="2"/>
      <c r="JAP15" s="2"/>
      <c r="JAQ15" s="2"/>
      <c r="JAR15" s="2"/>
      <c r="JAS15" s="2"/>
      <c r="JAT15" s="2"/>
      <c r="JAU15" s="2"/>
      <c r="JAV15" s="2"/>
      <c r="JAW15" s="2"/>
      <c r="JAX15" s="2"/>
      <c r="JAY15" s="2"/>
      <c r="JAZ15" s="2"/>
      <c r="JBA15" s="2"/>
      <c r="JBB15" s="2"/>
      <c r="JBC15" s="2"/>
      <c r="JBD15" s="2"/>
      <c r="JBE15" s="2"/>
      <c r="JBF15" s="2"/>
      <c r="JBG15" s="2"/>
      <c r="JBH15" s="2"/>
      <c r="JBI15" s="2"/>
      <c r="JBJ15" s="2"/>
      <c r="JBK15" s="2"/>
      <c r="JBL15" s="2"/>
      <c r="JBM15" s="2"/>
      <c r="JBN15" s="2"/>
      <c r="JBO15" s="2"/>
      <c r="JBP15" s="2"/>
      <c r="JBQ15" s="2"/>
      <c r="JBR15" s="2"/>
      <c r="JBS15" s="2"/>
      <c r="JBT15" s="2"/>
      <c r="JBU15" s="2"/>
      <c r="JBV15" s="2"/>
      <c r="JBW15" s="2"/>
      <c r="JBX15" s="2"/>
      <c r="JBY15" s="2"/>
      <c r="JBZ15" s="2"/>
      <c r="JCA15" s="2"/>
      <c r="JCB15" s="2"/>
      <c r="JCC15" s="2"/>
      <c r="JCD15" s="2"/>
      <c r="JCE15" s="2"/>
      <c r="JCF15" s="2"/>
      <c r="JCG15" s="2"/>
      <c r="JCH15" s="2"/>
      <c r="JCI15" s="2"/>
      <c r="JCJ15" s="2"/>
      <c r="JCK15" s="2"/>
      <c r="JCL15" s="2"/>
      <c r="JCM15" s="2"/>
      <c r="JCN15" s="2"/>
      <c r="JCO15" s="2"/>
      <c r="JCP15" s="2"/>
      <c r="JCQ15" s="2"/>
      <c r="JCR15" s="2"/>
      <c r="JCS15" s="2"/>
      <c r="JCT15" s="2"/>
      <c r="JCU15" s="2"/>
      <c r="JCV15" s="2"/>
      <c r="JCW15" s="2"/>
      <c r="JCX15" s="2"/>
      <c r="JCY15" s="2"/>
      <c r="JCZ15" s="2"/>
      <c r="JDA15" s="2"/>
      <c r="JDB15" s="2"/>
      <c r="JDC15" s="2"/>
      <c r="JDD15" s="2"/>
      <c r="JDE15" s="2"/>
      <c r="JDF15" s="2"/>
      <c r="JDG15" s="2"/>
      <c r="JDH15" s="2"/>
      <c r="JDI15" s="2"/>
      <c r="JDJ15" s="2"/>
      <c r="JDK15" s="2"/>
      <c r="JDL15" s="2"/>
      <c r="JDM15" s="2"/>
      <c r="JDN15" s="2"/>
      <c r="JDO15" s="2"/>
      <c r="JDP15" s="2"/>
      <c r="JDQ15" s="2"/>
      <c r="JDR15" s="2"/>
      <c r="JDS15" s="2"/>
      <c r="JDT15" s="2"/>
      <c r="JDU15" s="2"/>
      <c r="JDV15" s="2"/>
      <c r="JDW15" s="2"/>
      <c r="JDX15" s="2"/>
      <c r="JDY15" s="2"/>
      <c r="JDZ15" s="2"/>
      <c r="JEA15" s="2"/>
      <c r="JEB15" s="2"/>
      <c r="JEC15" s="2"/>
      <c r="JED15" s="2"/>
      <c r="JEE15" s="2"/>
      <c r="JEF15" s="2"/>
      <c r="JEG15" s="2"/>
      <c r="JEH15" s="2"/>
      <c r="JEI15" s="2"/>
      <c r="JEJ15" s="2"/>
      <c r="JEK15" s="2"/>
      <c r="JEL15" s="2"/>
      <c r="JEM15" s="2"/>
      <c r="JEN15" s="2"/>
      <c r="JEO15" s="2"/>
      <c r="JEP15" s="2"/>
      <c r="JEQ15" s="2"/>
      <c r="JER15" s="2"/>
      <c r="JES15" s="2"/>
      <c r="JET15" s="2"/>
      <c r="JEU15" s="2"/>
      <c r="JEV15" s="2"/>
      <c r="JEW15" s="2"/>
      <c r="JEX15" s="2"/>
      <c r="JEY15" s="2"/>
      <c r="JEZ15" s="2"/>
      <c r="JFA15" s="2"/>
      <c r="JFB15" s="2"/>
      <c r="JFC15" s="2"/>
      <c r="JFD15" s="2"/>
      <c r="JFE15" s="2"/>
      <c r="JFF15" s="2"/>
      <c r="JFG15" s="2"/>
      <c r="JFH15" s="2"/>
      <c r="JFI15" s="2"/>
      <c r="JFJ15" s="2"/>
      <c r="JFK15" s="2"/>
      <c r="JFL15" s="2"/>
      <c r="JFM15" s="2"/>
      <c r="JFN15" s="2"/>
      <c r="JFO15" s="2"/>
      <c r="JFP15" s="2"/>
      <c r="JFQ15" s="2"/>
      <c r="JFR15" s="2"/>
      <c r="JFS15" s="2"/>
      <c r="JFT15" s="2"/>
      <c r="JFU15" s="2"/>
      <c r="JFV15" s="2"/>
      <c r="JFW15" s="2"/>
      <c r="JFX15" s="2"/>
      <c r="JFY15" s="2"/>
      <c r="JFZ15" s="2"/>
      <c r="JGA15" s="2"/>
      <c r="JGB15" s="2"/>
      <c r="JGC15" s="2"/>
      <c r="JGD15" s="2"/>
      <c r="JGE15" s="2"/>
      <c r="JGF15" s="2"/>
      <c r="JGG15" s="2"/>
      <c r="JGH15" s="2"/>
      <c r="JGI15" s="2"/>
      <c r="JGJ15" s="2"/>
      <c r="JGK15" s="2"/>
      <c r="JGL15" s="2"/>
      <c r="JGM15" s="2"/>
      <c r="JGN15" s="2"/>
      <c r="JGO15" s="2"/>
      <c r="JGP15" s="2"/>
      <c r="JGQ15" s="2"/>
      <c r="JGR15" s="2"/>
      <c r="JGS15" s="2"/>
      <c r="JGT15" s="2"/>
      <c r="JGU15" s="2"/>
      <c r="JGV15" s="2"/>
      <c r="JGW15" s="2"/>
      <c r="JGX15" s="2"/>
      <c r="JGY15" s="2"/>
      <c r="JGZ15" s="2"/>
      <c r="JHA15" s="2"/>
      <c r="JHB15" s="2"/>
      <c r="JHC15" s="2"/>
      <c r="JHD15" s="2"/>
      <c r="JHE15" s="2"/>
      <c r="JHF15" s="2"/>
      <c r="JHG15" s="2"/>
      <c r="JHH15" s="2"/>
      <c r="JHI15" s="2"/>
      <c r="JHJ15" s="2"/>
      <c r="JHK15" s="2"/>
      <c r="JHL15" s="2"/>
      <c r="JHM15" s="2"/>
      <c r="JHN15" s="2"/>
      <c r="JHO15" s="2"/>
      <c r="JHP15" s="2"/>
      <c r="JHQ15" s="2"/>
      <c r="JHR15" s="2"/>
      <c r="JHS15" s="2"/>
      <c r="JHT15" s="2"/>
      <c r="JHU15" s="2"/>
      <c r="JHV15" s="2"/>
      <c r="JHW15" s="2"/>
      <c r="JHX15" s="2"/>
      <c r="JHY15" s="2"/>
      <c r="JHZ15" s="2"/>
      <c r="JIA15" s="2"/>
      <c r="JIB15" s="2"/>
      <c r="JIC15" s="2"/>
      <c r="JID15" s="2"/>
      <c r="JIE15" s="2"/>
      <c r="JIF15" s="2"/>
      <c r="JIG15" s="2"/>
      <c r="JIH15" s="2"/>
      <c r="JII15" s="2"/>
      <c r="JIJ15" s="2"/>
      <c r="JIK15" s="2"/>
      <c r="JIL15" s="2"/>
      <c r="JIM15" s="2"/>
      <c r="JIN15" s="2"/>
      <c r="JIO15" s="2"/>
      <c r="JIP15" s="2"/>
      <c r="JIQ15" s="2"/>
      <c r="JIR15" s="2"/>
      <c r="JIS15" s="2"/>
      <c r="JIT15" s="2"/>
      <c r="JIU15" s="2"/>
      <c r="JIV15" s="2"/>
      <c r="JIW15" s="2"/>
      <c r="JIX15" s="2"/>
      <c r="JIY15" s="2"/>
      <c r="JIZ15" s="2"/>
      <c r="JJA15" s="2"/>
      <c r="JJB15" s="2"/>
      <c r="JJC15" s="2"/>
      <c r="JJD15" s="2"/>
      <c r="JJE15" s="2"/>
      <c r="JJF15" s="2"/>
      <c r="JJG15" s="2"/>
      <c r="JJH15" s="2"/>
      <c r="JJI15" s="2"/>
      <c r="JJJ15" s="2"/>
      <c r="JJK15" s="2"/>
      <c r="JJL15" s="2"/>
      <c r="JJM15" s="2"/>
      <c r="JJN15" s="2"/>
      <c r="JJO15" s="2"/>
      <c r="JJP15" s="2"/>
      <c r="JJQ15" s="2"/>
      <c r="JJR15" s="2"/>
      <c r="JJS15" s="2"/>
      <c r="JJT15" s="2"/>
      <c r="JJU15" s="2"/>
      <c r="JJV15" s="2"/>
      <c r="JJW15" s="2"/>
      <c r="JJX15" s="2"/>
      <c r="JJY15" s="2"/>
      <c r="JJZ15" s="2"/>
      <c r="JKA15" s="2"/>
      <c r="JKB15" s="2"/>
      <c r="JKC15" s="2"/>
      <c r="JKD15" s="2"/>
      <c r="JKE15" s="2"/>
      <c r="JKF15" s="2"/>
      <c r="JKG15" s="2"/>
      <c r="JKH15" s="2"/>
      <c r="JKI15" s="2"/>
      <c r="JKJ15" s="2"/>
      <c r="JKK15" s="2"/>
      <c r="JKL15" s="2"/>
      <c r="JKM15" s="2"/>
      <c r="JKN15" s="2"/>
      <c r="JKO15" s="2"/>
      <c r="JKP15" s="2"/>
      <c r="JKQ15" s="2"/>
      <c r="JKR15" s="2"/>
      <c r="JKS15" s="2"/>
      <c r="JKT15" s="2"/>
      <c r="JKU15" s="2"/>
      <c r="JKV15" s="2"/>
      <c r="JKW15" s="2"/>
      <c r="JKX15" s="2"/>
      <c r="JKY15" s="2"/>
      <c r="JKZ15" s="2"/>
      <c r="JLA15" s="2"/>
      <c r="JLB15" s="2"/>
      <c r="JLC15" s="2"/>
      <c r="JLD15" s="2"/>
      <c r="JLE15" s="2"/>
      <c r="JLF15" s="2"/>
      <c r="JLG15" s="2"/>
      <c r="JLH15" s="2"/>
      <c r="JLI15" s="2"/>
      <c r="JLJ15" s="2"/>
      <c r="JLK15" s="2"/>
      <c r="JLL15" s="2"/>
      <c r="JLM15" s="2"/>
      <c r="JLN15" s="2"/>
      <c r="JLO15" s="2"/>
      <c r="JLP15" s="2"/>
      <c r="JLQ15" s="2"/>
      <c r="JLR15" s="2"/>
      <c r="JLS15" s="2"/>
      <c r="JLT15" s="2"/>
      <c r="JLU15" s="2"/>
      <c r="JLV15" s="2"/>
      <c r="JLW15" s="2"/>
      <c r="JLX15" s="2"/>
      <c r="JLY15" s="2"/>
      <c r="JLZ15" s="2"/>
      <c r="JMA15" s="2"/>
      <c r="JMB15" s="2"/>
      <c r="JMC15" s="2"/>
      <c r="JMD15" s="2"/>
      <c r="JME15" s="2"/>
      <c r="JMF15" s="2"/>
      <c r="JMG15" s="2"/>
      <c r="JMH15" s="2"/>
      <c r="JMI15" s="2"/>
      <c r="JMJ15" s="2"/>
      <c r="JMK15" s="2"/>
      <c r="JML15" s="2"/>
      <c r="JMM15" s="2"/>
      <c r="JMN15" s="2"/>
      <c r="JMO15" s="2"/>
      <c r="JMP15" s="2"/>
      <c r="JMQ15" s="2"/>
      <c r="JMR15" s="2"/>
      <c r="JMS15" s="2"/>
      <c r="JMT15" s="2"/>
      <c r="JMU15" s="2"/>
      <c r="JMV15" s="2"/>
      <c r="JMW15" s="2"/>
      <c r="JMX15" s="2"/>
      <c r="JMY15" s="2"/>
      <c r="JMZ15" s="2"/>
      <c r="JNA15" s="2"/>
      <c r="JNB15" s="2"/>
      <c r="JNC15" s="2"/>
      <c r="JND15" s="2"/>
      <c r="JNE15" s="2"/>
      <c r="JNF15" s="2"/>
      <c r="JNG15" s="2"/>
      <c r="JNH15" s="2"/>
      <c r="JNI15" s="2"/>
      <c r="JNJ15" s="2"/>
      <c r="JNK15" s="2"/>
      <c r="JNL15" s="2"/>
      <c r="JNM15" s="2"/>
      <c r="JNN15" s="2"/>
      <c r="JNO15" s="2"/>
      <c r="JNP15" s="2"/>
      <c r="JNQ15" s="2"/>
      <c r="JNR15" s="2"/>
      <c r="JNS15" s="2"/>
      <c r="JNT15" s="2"/>
      <c r="JNU15" s="2"/>
      <c r="JNV15" s="2"/>
      <c r="JNW15" s="2"/>
      <c r="JNX15" s="2"/>
      <c r="JNY15" s="2"/>
      <c r="JNZ15" s="2"/>
      <c r="JOA15" s="2"/>
      <c r="JOB15" s="2"/>
      <c r="JOC15" s="2"/>
      <c r="JOD15" s="2"/>
      <c r="JOE15" s="2"/>
      <c r="JOF15" s="2"/>
      <c r="JOG15" s="2"/>
      <c r="JOH15" s="2"/>
      <c r="JOI15" s="2"/>
      <c r="JOJ15" s="2"/>
      <c r="JOK15" s="2"/>
      <c r="JOL15" s="2"/>
      <c r="JOM15" s="2"/>
      <c r="JON15" s="2"/>
      <c r="JOO15" s="2"/>
      <c r="JOP15" s="2"/>
      <c r="JOQ15" s="2"/>
      <c r="JOR15" s="2"/>
      <c r="JOS15" s="2"/>
      <c r="JOT15" s="2"/>
      <c r="JOU15" s="2"/>
      <c r="JOV15" s="2"/>
      <c r="JOW15" s="2"/>
      <c r="JOX15" s="2"/>
      <c r="JOY15" s="2"/>
      <c r="JOZ15" s="2"/>
      <c r="JPA15" s="2"/>
      <c r="JPB15" s="2"/>
      <c r="JPC15" s="2"/>
      <c r="JPD15" s="2"/>
      <c r="JPE15" s="2"/>
      <c r="JPF15" s="2"/>
      <c r="JPG15" s="2"/>
      <c r="JPH15" s="2"/>
      <c r="JPI15" s="2"/>
      <c r="JPJ15" s="2"/>
      <c r="JPK15" s="2"/>
      <c r="JPL15" s="2"/>
      <c r="JPM15" s="2"/>
      <c r="JPN15" s="2"/>
      <c r="JPO15" s="2"/>
      <c r="JPP15" s="2"/>
      <c r="JPQ15" s="2"/>
      <c r="JPR15" s="2"/>
      <c r="JPS15" s="2"/>
      <c r="JPT15" s="2"/>
      <c r="JPU15" s="2"/>
      <c r="JPV15" s="2"/>
      <c r="JPW15" s="2"/>
      <c r="JPX15" s="2"/>
      <c r="JPY15" s="2"/>
      <c r="JPZ15" s="2"/>
      <c r="JQA15" s="2"/>
      <c r="JQB15" s="2"/>
      <c r="JQC15" s="2"/>
      <c r="JQD15" s="2"/>
      <c r="JQE15" s="2"/>
      <c r="JQF15" s="2"/>
      <c r="JQG15" s="2"/>
      <c r="JQH15" s="2"/>
      <c r="JQI15" s="2"/>
      <c r="JQJ15" s="2"/>
      <c r="JQK15" s="2"/>
      <c r="JQL15" s="2"/>
      <c r="JQM15" s="2"/>
      <c r="JQN15" s="2"/>
      <c r="JQO15" s="2"/>
      <c r="JQP15" s="2"/>
      <c r="JQQ15" s="2"/>
      <c r="JQR15" s="2"/>
      <c r="JQS15" s="2"/>
      <c r="JQT15" s="2"/>
      <c r="JQU15" s="2"/>
      <c r="JQV15" s="2"/>
      <c r="JQW15" s="2"/>
      <c r="JQX15" s="2"/>
      <c r="JQY15" s="2"/>
      <c r="JQZ15" s="2"/>
      <c r="JRA15" s="2"/>
      <c r="JRB15" s="2"/>
      <c r="JRC15" s="2"/>
      <c r="JRD15" s="2"/>
      <c r="JRE15" s="2"/>
      <c r="JRF15" s="2"/>
      <c r="JRG15" s="2"/>
      <c r="JRH15" s="2"/>
      <c r="JRI15" s="2"/>
      <c r="JRJ15" s="2"/>
      <c r="JRK15" s="2"/>
      <c r="JRL15" s="2"/>
      <c r="JRM15" s="2"/>
      <c r="JRN15" s="2"/>
      <c r="JRO15" s="2"/>
      <c r="JRP15" s="2"/>
      <c r="JRQ15" s="2"/>
      <c r="JRR15" s="2"/>
      <c r="JRS15" s="2"/>
      <c r="JRT15" s="2"/>
      <c r="JRU15" s="2"/>
      <c r="JRV15" s="2"/>
      <c r="JRW15" s="2"/>
      <c r="JRX15" s="2"/>
      <c r="JRY15" s="2"/>
      <c r="JRZ15" s="2"/>
      <c r="JSA15" s="2"/>
      <c r="JSB15" s="2"/>
      <c r="JSC15" s="2"/>
      <c r="JSD15" s="2"/>
      <c r="JSE15" s="2"/>
      <c r="JSF15" s="2"/>
      <c r="JSG15" s="2"/>
      <c r="JSH15" s="2"/>
      <c r="JSI15" s="2"/>
      <c r="JSJ15" s="2"/>
      <c r="JSK15" s="2"/>
      <c r="JSL15" s="2"/>
      <c r="JSM15" s="2"/>
      <c r="JSN15" s="2"/>
      <c r="JSO15" s="2"/>
      <c r="JSP15" s="2"/>
      <c r="JSQ15" s="2"/>
      <c r="JSR15" s="2"/>
      <c r="JSS15" s="2"/>
      <c r="JST15" s="2"/>
      <c r="JSU15" s="2"/>
      <c r="JSV15" s="2"/>
      <c r="JSW15" s="2"/>
      <c r="JSX15" s="2"/>
      <c r="JSY15" s="2"/>
      <c r="JSZ15" s="2"/>
      <c r="JTA15" s="2"/>
      <c r="JTB15" s="2"/>
      <c r="JTC15" s="2"/>
      <c r="JTD15" s="2"/>
      <c r="JTE15" s="2"/>
      <c r="JTF15" s="2"/>
      <c r="JTG15" s="2"/>
      <c r="JTH15" s="2"/>
      <c r="JTI15" s="2"/>
      <c r="JTJ15" s="2"/>
      <c r="JTK15" s="2"/>
      <c r="JTL15" s="2"/>
      <c r="JTM15" s="2"/>
      <c r="JTN15" s="2"/>
      <c r="JTO15" s="2"/>
      <c r="JTP15" s="2"/>
      <c r="JTQ15" s="2"/>
      <c r="JTR15" s="2"/>
      <c r="JTS15" s="2"/>
      <c r="JTT15" s="2"/>
      <c r="JTU15" s="2"/>
      <c r="JTV15" s="2"/>
      <c r="JTW15" s="2"/>
      <c r="JTX15" s="2"/>
      <c r="JTY15" s="2"/>
      <c r="JTZ15" s="2"/>
      <c r="JUA15" s="2"/>
      <c r="JUB15" s="2"/>
      <c r="JUC15" s="2"/>
      <c r="JUD15" s="2"/>
      <c r="JUE15" s="2"/>
      <c r="JUF15" s="2"/>
      <c r="JUG15" s="2"/>
      <c r="JUH15" s="2"/>
      <c r="JUI15" s="2"/>
      <c r="JUJ15" s="2"/>
      <c r="JUK15" s="2"/>
      <c r="JUL15" s="2"/>
      <c r="JUM15" s="2"/>
      <c r="JUN15" s="2"/>
      <c r="JUO15" s="2"/>
      <c r="JUP15" s="2"/>
      <c r="JUQ15" s="2"/>
      <c r="JUR15" s="2"/>
      <c r="JUS15" s="2"/>
      <c r="JUT15" s="2"/>
      <c r="JUU15" s="2"/>
      <c r="JUV15" s="2"/>
      <c r="JUW15" s="2"/>
      <c r="JUX15" s="2"/>
      <c r="JUY15" s="2"/>
      <c r="JUZ15" s="2"/>
      <c r="JVA15" s="2"/>
      <c r="JVB15" s="2"/>
      <c r="JVC15" s="2"/>
      <c r="JVD15" s="2"/>
      <c r="JVE15" s="2"/>
      <c r="JVF15" s="2"/>
      <c r="JVG15" s="2"/>
      <c r="JVH15" s="2"/>
      <c r="JVI15" s="2"/>
      <c r="JVJ15" s="2"/>
      <c r="JVK15" s="2"/>
      <c r="JVL15" s="2"/>
      <c r="JVM15" s="2"/>
      <c r="JVN15" s="2"/>
      <c r="JVO15" s="2"/>
      <c r="JVP15" s="2"/>
      <c r="JVQ15" s="2"/>
      <c r="JVR15" s="2"/>
      <c r="JVS15" s="2"/>
      <c r="JVT15" s="2"/>
      <c r="JVU15" s="2"/>
      <c r="JVV15" s="2"/>
      <c r="JVW15" s="2"/>
      <c r="JVX15" s="2"/>
      <c r="JVY15" s="2"/>
      <c r="JVZ15" s="2"/>
      <c r="JWA15" s="2"/>
      <c r="JWB15" s="2"/>
      <c r="JWC15" s="2"/>
      <c r="JWD15" s="2"/>
      <c r="JWE15" s="2"/>
      <c r="JWF15" s="2"/>
      <c r="JWG15" s="2"/>
      <c r="JWH15" s="2"/>
      <c r="JWI15" s="2"/>
      <c r="JWJ15" s="2"/>
      <c r="JWK15" s="2"/>
      <c r="JWL15" s="2"/>
      <c r="JWM15" s="2"/>
      <c r="JWN15" s="2"/>
      <c r="JWO15" s="2"/>
      <c r="JWP15" s="2"/>
      <c r="JWQ15" s="2"/>
      <c r="JWR15" s="2"/>
      <c r="JWS15" s="2"/>
      <c r="JWT15" s="2"/>
      <c r="JWU15" s="2"/>
      <c r="JWV15" s="2"/>
      <c r="JWW15" s="2"/>
      <c r="JWX15" s="2"/>
      <c r="JWY15" s="2"/>
      <c r="JWZ15" s="2"/>
      <c r="JXA15" s="2"/>
      <c r="JXB15" s="2"/>
      <c r="JXC15" s="2"/>
      <c r="JXD15" s="2"/>
      <c r="JXE15" s="2"/>
      <c r="JXF15" s="2"/>
      <c r="JXG15" s="2"/>
      <c r="JXH15" s="2"/>
      <c r="JXI15" s="2"/>
      <c r="JXJ15" s="2"/>
      <c r="JXK15" s="2"/>
      <c r="JXL15" s="2"/>
      <c r="JXM15" s="2"/>
      <c r="JXN15" s="2"/>
      <c r="JXO15" s="2"/>
      <c r="JXP15" s="2"/>
      <c r="JXQ15" s="2"/>
      <c r="JXR15" s="2"/>
      <c r="JXS15" s="2"/>
      <c r="JXT15" s="2"/>
      <c r="JXU15" s="2"/>
      <c r="JXV15" s="2"/>
      <c r="JXW15" s="2"/>
      <c r="JXX15" s="2"/>
      <c r="JXY15" s="2"/>
      <c r="JXZ15" s="2"/>
      <c r="JYA15" s="2"/>
      <c r="JYB15" s="2"/>
      <c r="JYC15" s="2"/>
      <c r="JYD15" s="2"/>
      <c r="JYE15" s="2"/>
      <c r="JYF15" s="2"/>
      <c r="JYG15" s="2"/>
      <c r="JYH15" s="2"/>
      <c r="JYI15" s="2"/>
      <c r="JYJ15" s="2"/>
      <c r="JYK15" s="2"/>
      <c r="JYL15" s="2"/>
      <c r="JYM15" s="2"/>
      <c r="JYN15" s="2"/>
      <c r="JYO15" s="2"/>
      <c r="JYP15" s="2"/>
      <c r="JYQ15" s="2"/>
      <c r="JYR15" s="2"/>
      <c r="JYS15" s="2"/>
      <c r="JYT15" s="2"/>
      <c r="JYU15" s="2"/>
      <c r="JYV15" s="2"/>
      <c r="JYW15" s="2"/>
      <c r="JYX15" s="2"/>
      <c r="JYY15" s="2"/>
      <c r="JYZ15" s="2"/>
      <c r="JZA15" s="2"/>
      <c r="JZB15" s="2"/>
      <c r="JZC15" s="2"/>
      <c r="JZD15" s="2"/>
      <c r="JZE15" s="2"/>
      <c r="JZF15" s="2"/>
      <c r="JZG15" s="2"/>
      <c r="JZH15" s="2"/>
      <c r="JZI15" s="2"/>
      <c r="JZJ15" s="2"/>
      <c r="JZK15" s="2"/>
      <c r="JZL15" s="2"/>
      <c r="JZM15" s="2"/>
      <c r="JZN15" s="2"/>
      <c r="JZO15" s="2"/>
      <c r="JZP15" s="2"/>
      <c r="JZQ15" s="2"/>
      <c r="JZR15" s="2"/>
      <c r="JZS15" s="2"/>
      <c r="JZT15" s="2"/>
      <c r="JZU15" s="2"/>
      <c r="JZV15" s="2"/>
      <c r="JZW15" s="2"/>
      <c r="JZX15" s="2"/>
      <c r="JZY15" s="2"/>
      <c r="JZZ15" s="2"/>
      <c r="KAA15" s="2"/>
      <c r="KAB15" s="2"/>
      <c r="KAC15" s="2"/>
      <c r="KAD15" s="2"/>
      <c r="KAE15" s="2"/>
      <c r="KAF15" s="2"/>
      <c r="KAG15" s="2"/>
      <c r="KAH15" s="2"/>
      <c r="KAI15" s="2"/>
      <c r="KAJ15" s="2"/>
      <c r="KAK15" s="2"/>
      <c r="KAL15" s="2"/>
      <c r="KAM15" s="2"/>
      <c r="KAN15" s="2"/>
      <c r="KAO15" s="2"/>
      <c r="KAP15" s="2"/>
      <c r="KAQ15" s="2"/>
      <c r="KAR15" s="2"/>
      <c r="KAS15" s="2"/>
      <c r="KAT15" s="2"/>
      <c r="KAU15" s="2"/>
      <c r="KAV15" s="2"/>
      <c r="KAW15" s="2"/>
      <c r="KAX15" s="2"/>
      <c r="KAY15" s="2"/>
      <c r="KAZ15" s="2"/>
      <c r="KBA15" s="2"/>
      <c r="KBB15" s="2"/>
      <c r="KBC15" s="2"/>
      <c r="KBD15" s="2"/>
      <c r="KBE15" s="2"/>
      <c r="KBF15" s="2"/>
      <c r="KBG15" s="2"/>
      <c r="KBH15" s="2"/>
      <c r="KBI15" s="2"/>
      <c r="KBJ15" s="2"/>
      <c r="KBK15" s="2"/>
      <c r="KBL15" s="2"/>
      <c r="KBM15" s="2"/>
      <c r="KBN15" s="2"/>
      <c r="KBO15" s="2"/>
      <c r="KBP15" s="2"/>
      <c r="KBQ15" s="2"/>
      <c r="KBR15" s="2"/>
      <c r="KBS15" s="2"/>
      <c r="KBT15" s="2"/>
      <c r="KBU15" s="2"/>
      <c r="KBV15" s="2"/>
      <c r="KBW15" s="2"/>
      <c r="KBX15" s="2"/>
      <c r="KBY15" s="2"/>
      <c r="KBZ15" s="2"/>
      <c r="KCA15" s="2"/>
      <c r="KCB15" s="2"/>
      <c r="KCC15" s="2"/>
      <c r="KCD15" s="2"/>
      <c r="KCE15" s="2"/>
      <c r="KCF15" s="2"/>
      <c r="KCG15" s="2"/>
      <c r="KCH15" s="2"/>
      <c r="KCI15" s="2"/>
      <c r="KCJ15" s="2"/>
      <c r="KCK15" s="2"/>
      <c r="KCL15" s="2"/>
      <c r="KCM15" s="2"/>
      <c r="KCN15" s="2"/>
      <c r="KCO15" s="2"/>
      <c r="KCP15" s="2"/>
      <c r="KCQ15" s="2"/>
      <c r="KCR15" s="2"/>
      <c r="KCS15" s="2"/>
      <c r="KCT15" s="2"/>
      <c r="KCU15" s="2"/>
      <c r="KCV15" s="2"/>
      <c r="KCW15" s="2"/>
      <c r="KCX15" s="2"/>
      <c r="KCY15" s="2"/>
      <c r="KCZ15" s="2"/>
      <c r="KDA15" s="2"/>
      <c r="KDB15" s="2"/>
      <c r="KDC15" s="2"/>
      <c r="KDD15" s="2"/>
      <c r="KDE15" s="2"/>
      <c r="KDF15" s="2"/>
      <c r="KDG15" s="2"/>
      <c r="KDH15" s="2"/>
      <c r="KDI15" s="2"/>
      <c r="KDJ15" s="2"/>
      <c r="KDK15" s="2"/>
      <c r="KDL15" s="2"/>
      <c r="KDM15" s="2"/>
      <c r="KDN15" s="2"/>
      <c r="KDO15" s="2"/>
      <c r="KDP15" s="2"/>
      <c r="KDQ15" s="2"/>
      <c r="KDR15" s="2"/>
      <c r="KDS15" s="2"/>
      <c r="KDT15" s="2"/>
      <c r="KDU15" s="2"/>
      <c r="KDV15" s="2"/>
      <c r="KDW15" s="2"/>
      <c r="KDX15" s="2"/>
      <c r="KDY15" s="2"/>
      <c r="KDZ15" s="2"/>
      <c r="KEA15" s="2"/>
      <c r="KEB15" s="2"/>
      <c r="KEC15" s="2"/>
      <c r="KED15" s="2"/>
      <c r="KEE15" s="2"/>
      <c r="KEF15" s="2"/>
      <c r="KEG15" s="2"/>
      <c r="KEH15" s="2"/>
      <c r="KEI15" s="2"/>
      <c r="KEJ15" s="2"/>
      <c r="KEK15" s="2"/>
      <c r="KEL15" s="2"/>
      <c r="KEM15" s="2"/>
      <c r="KEN15" s="2"/>
      <c r="KEO15" s="2"/>
      <c r="KEP15" s="2"/>
      <c r="KEQ15" s="2"/>
      <c r="KER15" s="2"/>
      <c r="KES15" s="2"/>
      <c r="KET15" s="2"/>
      <c r="KEU15" s="2"/>
      <c r="KEV15" s="2"/>
      <c r="KEW15" s="2"/>
      <c r="KEX15" s="2"/>
      <c r="KEY15" s="2"/>
      <c r="KEZ15" s="2"/>
      <c r="KFA15" s="2"/>
      <c r="KFB15" s="2"/>
      <c r="KFC15" s="2"/>
      <c r="KFD15" s="2"/>
      <c r="KFE15" s="2"/>
      <c r="KFF15" s="2"/>
      <c r="KFG15" s="2"/>
      <c r="KFH15" s="2"/>
      <c r="KFI15" s="2"/>
      <c r="KFJ15" s="2"/>
      <c r="KFK15" s="2"/>
      <c r="KFL15" s="2"/>
      <c r="KFM15" s="2"/>
      <c r="KFN15" s="2"/>
      <c r="KFO15" s="2"/>
      <c r="KFP15" s="2"/>
      <c r="KFQ15" s="2"/>
      <c r="KFR15" s="2"/>
      <c r="KFS15" s="2"/>
      <c r="KFT15" s="2"/>
      <c r="KFU15" s="2"/>
      <c r="KFV15" s="2"/>
      <c r="KFW15" s="2"/>
      <c r="KFX15" s="2"/>
      <c r="KFY15" s="2"/>
      <c r="KFZ15" s="2"/>
      <c r="KGA15" s="2"/>
      <c r="KGB15" s="2"/>
      <c r="KGC15" s="2"/>
      <c r="KGD15" s="2"/>
      <c r="KGE15" s="2"/>
      <c r="KGF15" s="2"/>
      <c r="KGG15" s="2"/>
      <c r="KGH15" s="2"/>
      <c r="KGI15" s="2"/>
      <c r="KGJ15" s="2"/>
      <c r="KGK15" s="2"/>
      <c r="KGL15" s="2"/>
      <c r="KGM15" s="2"/>
      <c r="KGN15" s="2"/>
      <c r="KGO15" s="2"/>
      <c r="KGP15" s="2"/>
      <c r="KGQ15" s="2"/>
      <c r="KGR15" s="2"/>
      <c r="KGS15" s="2"/>
      <c r="KGT15" s="2"/>
      <c r="KGU15" s="2"/>
      <c r="KGV15" s="2"/>
      <c r="KGW15" s="2"/>
      <c r="KGX15" s="2"/>
      <c r="KGY15" s="2"/>
      <c r="KGZ15" s="2"/>
      <c r="KHA15" s="2"/>
      <c r="KHB15" s="2"/>
      <c r="KHC15" s="2"/>
      <c r="KHD15" s="2"/>
      <c r="KHE15" s="2"/>
      <c r="KHF15" s="2"/>
      <c r="KHG15" s="2"/>
      <c r="KHH15" s="2"/>
      <c r="KHI15" s="2"/>
      <c r="KHJ15" s="2"/>
      <c r="KHK15" s="2"/>
      <c r="KHL15" s="2"/>
      <c r="KHM15" s="2"/>
      <c r="KHN15" s="2"/>
      <c r="KHO15" s="2"/>
      <c r="KHP15" s="2"/>
      <c r="KHQ15" s="2"/>
      <c r="KHR15" s="2"/>
      <c r="KHS15" s="2"/>
      <c r="KHT15" s="2"/>
      <c r="KHU15" s="2"/>
      <c r="KHV15" s="2"/>
      <c r="KHW15" s="2"/>
      <c r="KHX15" s="2"/>
      <c r="KHY15" s="2"/>
      <c r="KHZ15" s="2"/>
      <c r="KIA15" s="2"/>
      <c r="KIB15" s="2"/>
      <c r="KIC15" s="2"/>
      <c r="KID15" s="2"/>
      <c r="KIE15" s="2"/>
      <c r="KIF15" s="2"/>
      <c r="KIG15" s="2"/>
      <c r="KIH15" s="2"/>
      <c r="KII15" s="2"/>
      <c r="KIJ15" s="2"/>
      <c r="KIK15" s="2"/>
      <c r="KIL15" s="2"/>
      <c r="KIM15" s="2"/>
      <c r="KIN15" s="2"/>
      <c r="KIO15" s="2"/>
      <c r="KIP15" s="2"/>
      <c r="KIQ15" s="2"/>
      <c r="KIR15" s="2"/>
      <c r="KIS15" s="2"/>
      <c r="KIT15" s="2"/>
      <c r="KIU15" s="2"/>
      <c r="KIV15" s="2"/>
      <c r="KIW15" s="2"/>
      <c r="KIX15" s="2"/>
      <c r="KIY15" s="2"/>
      <c r="KIZ15" s="2"/>
      <c r="KJA15" s="2"/>
      <c r="KJB15" s="2"/>
      <c r="KJC15" s="2"/>
      <c r="KJD15" s="2"/>
      <c r="KJE15" s="2"/>
      <c r="KJF15" s="2"/>
      <c r="KJG15" s="2"/>
      <c r="KJH15" s="2"/>
      <c r="KJI15" s="2"/>
      <c r="KJJ15" s="2"/>
      <c r="KJK15" s="2"/>
      <c r="KJL15" s="2"/>
      <c r="KJM15" s="2"/>
      <c r="KJN15" s="2"/>
      <c r="KJO15" s="2"/>
      <c r="KJP15" s="2"/>
      <c r="KJQ15" s="2"/>
      <c r="KJR15" s="2"/>
      <c r="KJS15" s="2"/>
      <c r="KJT15" s="2"/>
      <c r="KJU15" s="2"/>
      <c r="KJV15" s="2"/>
      <c r="KJW15" s="2"/>
      <c r="KJX15" s="2"/>
      <c r="KJY15" s="2"/>
      <c r="KJZ15" s="2"/>
      <c r="KKA15" s="2"/>
      <c r="KKB15" s="2"/>
      <c r="KKC15" s="2"/>
      <c r="KKD15" s="2"/>
      <c r="KKE15" s="2"/>
      <c r="KKF15" s="2"/>
      <c r="KKG15" s="2"/>
      <c r="KKH15" s="2"/>
      <c r="KKI15" s="2"/>
      <c r="KKJ15" s="2"/>
      <c r="KKK15" s="2"/>
      <c r="KKL15" s="2"/>
      <c r="KKM15" s="2"/>
      <c r="KKN15" s="2"/>
      <c r="KKO15" s="2"/>
      <c r="KKP15" s="2"/>
      <c r="KKQ15" s="2"/>
      <c r="KKR15" s="2"/>
      <c r="KKS15" s="2"/>
      <c r="KKT15" s="2"/>
      <c r="KKU15" s="2"/>
      <c r="KKV15" s="2"/>
      <c r="KKW15" s="2"/>
      <c r="KKX15" s="2"/>
      <c r="KKY15" s="2"/>
      <c r="KKZ15" s="2"/>
      <c r="KLA15" s="2"/>
      <c r="KLB15" s="2"/>
      <c r="KLC15" s="2"/>
      <c r="KLD15" s="2"/>
      <c r="KLE15" s="2"/>
      <c r="KLF15" s="2"/>
      <c r="KLG15" s="2"/>
      <c r="KLH15" s="2"/>
      <c r="KLI15" s="2"/>
      <c r="KLJ15" s="2"/>
      <c r="KLK15" s="2"/>
      <c r="KLL15" s="2"/>
      <c r="KLM15" s="2"/>
      <c r="KLN15" s="2"/>
      <c r="KLO15" s="2"/>
      <c r="KLP15" s="2"/>
      <c r="KLQ15" s="2"/>
      <c r="KLR15" s="2"/>
      <c r="KLS15" s="2"/>
      <c r="KLT15" s="2"/>
      <c r="KLU15" s="2"/>
      <c r="KLV15" s="2"/>
      <c r="KLW15" s="2"/>
      <c r="KLX15" s="2"/>
      <c r="KLY15" s="2"/>
      <c r="KLZ15" s="2"/>
      <c r="KMA15" s="2"/>
      <c r="KMB15" s="2"/>
      <c r="KMC15" s="2"/>
      <c r="KMD15" s="2"/>
      <c r="KME15" s="2"/>
      <c r="KMF15" s="2"/>
      <c r="KMG15" s="2"/>
      <c r="KMH15" s="2"/>
      <c r="KMI15" s="2"/>
      <c r="KMJ15" s="2"/>
      <c r="KMK15" s="2"/>
      <c r="KML15" s="2"/>
      <c r="KMM15" s="2"/>
      <c r="KMN15" s="2"/>
      <c r="KMO15" s="2"/>
      <c r="KMP15" s="2"/>
      <c r="KMQ15" s="2"/>
      <c r="KMR15" s="2"/>
      <c r="KMS15" s="2"/>
      <c r="KMT15" s="2"/>
      <c r="KMU15" s="2"/>
      <c r="KMV15" s="2"/>
      <c r="KMW15" s="2"/>
      <c r="KMX15" s="2"/>
      <c r="KMY15" s="2"/>
      <c r="KMZ15" s="2"/>
      <c r="KNA15" s="2"/>
      <c r="KNB15" s="2"/>
      <c r="KNC15" s="2"/>
      <c r="KND15" s="2"/>
      <c r="KNE15" s="2"/>
      <c r="KNF15" s="2"/>
      <c r="KNG15" s="2"/>
      <c r="KNH15" s="2"/>
      <c r="KNI15" s="2"/>
      <c r="KNJ15" s="2"/>
      <c r="KNK15" s="2"/>
      <c r="KNL15" s="2"/>
      <c r="KNM15" s="2"/>
      <c r="KNN15" s="2"/>
      <c r="KNO15" s="2"/>
      <c r="KNP15" s="2"/>
      <c r="KNQ15" s="2"/>
      <c r="KNR15" s="2"/>
      <c r="KNS15" s="2"/>
      <c r="KNT15" s="2"/>
      <c r="KNU15" s="2"/>
      <c r="KNV15" s="2"/>
      <c r="KNW15" s="2"/>
      <c r="KNX15" s="2"/>
      <c r="KNY15" s="2"/>
      <c r="KNZ15" s="2"/>
      <c r="KOA15" s="2"/>
      <c r="KOB15" s="2"/>
      <c r="KOC15" s="2"/>
      <c r="KOD15" s="2"/>
      <c r="KOE15" s="2"/>
      <c r="KOF15" s="2"/>
      <c r="KOG15" s="2"/>
      <c r="KOH15" s="2"/>
      <c r="KOI15" s="2"/>
      <c r="KOJ15" s="2"/>
      <c r="KOK15" s="2"/>
      <c r="KOL15" s="2"/>
      <c r="KOM15" s="2"/>
      <c r="KON15" s="2"/>
      <c r="KOO15" s="2"/>
      <c r="KOP15" s="2"/>
      <c r="KOQ15" s="2"/>
      <c r="KOR15" s="2"/>
      <c r="KOS15" s="2"/>
      <c r="KOT15" s="2"/>
      <c r="KOU15" s="2"/>
      <c r="KOV15" s="2"/>
      <c r="KOW15" s="2"/>
      <c r="KOX15" s="2"/>
      <c r="KOY15" s="2"/>
      <c r="KOZ15" s="2"/>
      <c r="KPA15" s="2"/>
      <c r="KPB15" s="2"/>
      <c r="KPC15" s="2"/>
      <c r="KPD15" s="2"/>
      <c r="KPE15" s="2"/>
      <c r="KPF15" s="2"/>
      <c r="KPG15" s="2"/>
      <c r="KPH15" s="2"/>
      <c r="KPI15" s="2"/>
      <c r="KPJ15" s="2"/>
      <c r="KPK15" s="2"/>
      <c r="KPL15" s="2"/>
      <c r="KPM15" s="2"/>
      <c r="KPN15" s="2"/>
      <c r="KPO15" s="2"/>
      <c r="KPP15" s="2"/>
      <c r="KPQ15" s="2"/>
      <c r="KPR15" s="2"/>
      <c r="KPS15" s="2"/>
      <c r="KPT15" s="2"/>
      <c r="KPU15" s="2"/>
      <c r="KPV15" s="2"/>
      <c r="KPW15" s="2"/>
      <c r="KPX15" s="2"/>
      <c r="KPY15" s="2"/>
      <c r="KPZ15" s="2"/>
      <c r="KQA15" s="2"/>
      <c r="KQB15" s="2"/>
      <c r="KQC15" s="2"/>
      <c r="KQD15" s="2"/>
      <c r="KQE15" s="2"/>
      <c r="KQF15" s="2"/>
      <c r="KQG15" s="2"/>
      <c r="KQH15" s="2"/>
      <c r="KQI15" s="2"/>
      <c r="KQJ15" s="2"/>
      <c r="KQK15" s="2"/>
      <c r="KQL15" s="2"/>
      <c r="KQM15" s="2"/>
      <c r="KQN15" s="2"/>
      <c r="KQO15" s="2"/>
      <c r="KQP15" s="2"/>
      <c r="KQQ15" s="2"/>
      <c r="KQR15" s="2"/>
      <c r="KQS15" s="2"/>
      <c r="KQT15" s="2"/>
      <c r="KQU15" s="2"/>
      <c r="KQV15" s="2"/>
      <c r="KQW15" s="2"/>
      <c r="KQX15" s="2"/>
      <c r="KQY15" s="2"/>
      <c r="KQZ15" s="2"/>
      <c r="KRA15" s="2"/>
      <c r="KRB15" s="2"/>
      <c r="KRC15" s="2"/>
      <c r="KRD15" s="2"/>
      <c r="KRE15" s="2"/>
      <c r="KRF15" s="2"/>
      <c r="KRG15" s="2"/>
      <c r="KRH15" s="2"/>
      <c r="KRI15" s="2"/>
      <c r="KRJ15" s="2"/>
      <c r="KRK15" s="2"/>
      <c r="KRL15" s="2"/>
      <c r="KRM15" s="2"/>
      <c r="KRN15" s="2"/>
      <c r="KRO15" s="2"/>
      <c r="KRP15" s="2"/>
      <c r="KRQ15" s="2"/>
      <c r="KRR15" s="2"/>
      <c r="KRS15" s="2"/>
      <c r="KRT15" s="2"/>
      <c r="KRU15" s="2"/>
      <c r="KRV15" s="2"/>
      <c r="KRW15" s="2"/>
      <c r="KRX15" s="2"/>
      <c r="KRY15" s="2"/>
      <c r="KRZ15" s="2"/>
      <c r="KSA15" s="2"/>
      <c r="KSB15" s="2"/>
      <c r="KSC15" s="2"/>
      <c r="KSD15" s="2"/>
      <c r="KSE15" s="2"/>
      <c r="KSF15" s="2"/>
      <c r="KSG15" s="2"/>
      <c r="KSH15" s="2"/>
      <c r="KSI15" s="2"/>
      <c r="KSJ15" s="2"/>
      <c r="KSK15" s="2"/>
      <c r="KSL15" s="2"/>
      <c r="KSM15" s="2"/>
      <c r="KSN15" s="2"/>
      <c r="KSO15" s="2"/>
      <c r="KSP15" s="2"/>
      <c r="KSQ15" s="2"/>
      <c r="KSR15" s="2"/>
      <c r="KSS15" s="2"/>
      <c r="KST15" s="2"/>
      <c r="KSU15" s="2"/>
      <c r="KSV15" s="2"/>
      <c r="KSW15" s="2"/>
      <c r="KSX15" s="2"/>
      <c r="KSY15" s="2"/>
      <c r="KSZ15" s="2"/>
      <c r="KTA15" s="2"/>
      <c r="KTB15" s="2"/>
      <c r="KTC15" s="2"/>
      <c r="KTD15" s="2"/>
      <c r="KTE15" s="2"/>
      <c r="KTF15" s="2"/>
      <c r="KTG15" s="2"/>
      <c r="KTH15" s="2"/>
      <c r="KTI15" s="2"/>
      <c r="KTJ15" s="2"/>
      <c r="KTK15" s="2"/>
      <c r="KTL15" s="2"/>
      <c r="KTM15" s="2"/>
      <c r="KTN15" s="2"/>
      <c r="KTO15" s="2"/>
      <c r="KTP15" s="2"/>
      <c r="KTQ15" s="2"/>
      <c r="KTR15" s="2"/>
      <c r="KTS15" s="2"/>
      <c r="KTT15" s="2"/>
      <c r="KTU15" s="2"/>
      <c r="KTV15" s="2"/>
      <c r="KTW15" s="2"/>
      <c r="KTX15" s="2"/>
      <c r="KTY15" s="2"/>
      <c r="KTZ15" s="2"/>
      <c r="KUA15" s="2"/>
      <c r="KUB15" s="2"/>
      <c r="KUC15" s="2"/>
      <c r="KUD15" s="2"/>
      <c r="KUE15" s="2"/>
      <c r="KUF15" s="2"/>
      <c r="KUG15" s="2"/>
      <c r="KUH15" s="2"/>
      <c r="KUI15" s="2"/>
      <c r="KUJ15" s="2"/>
      <c r="KUK15" s="2"/>
      <c r="KUL15" s="2"/>
      <c r="KUM15" s="2"/>
      <c r="KUN15" s="2"/>
      <c r="KUO15" s="2"/>
      <c r="KUP15" s="2"/>
      <c r="KUQ15" s="2"/>
      <c r="KUR15" s="2"/>
      <c r="KUS15" s="2"/>
      <c r="KUT15" s="2"/>
      <c r="KUU15" s="2"/>
      <c r="KUV15" s="2"/>
      <c r="KUW15" s="2"/>
      <c r="KUX15" s="2"/>
      <c r="KUY15" s="2"/>
      <c r="KUZ15" s="2"/>
      <c r="KVA15" s="2"/>
      <c r="KVB15" s="2"/>
      <c r="KVC15" s="2"/>
      <c r="KVD15" s="2"/>
      <c r="KVE15" s="2"/>
      <c r="KVF15" s="2"/>
      <c r="KVG15" s="2"/>
      <c r="KVH15" s="2"/>
      <c r="KVI15" s="2"/>
      <c r="KVJ15" s="2"/>
      <c r="KVK15" s="2"/>
      <c r="KVL15" s="2"/>
      <c r="KVM15" s="2"/>
      <c r="KVN15" s="2"/>
      <c r="KVO15" s="2"/>
      <c r="KVP15" s="2"/>
      <c r="KVQ15" s="2"/>
      <c r="KVR15" s="2"/>
      <c r="KVS15" s="2"/>
      <c r="KVT15" s="2"/>
      <c r="KVU15" s="2"/>
      <c r="KVV15" s="2"/>
      <c r="KVW15" s="2"/>
      <c r="KVX15" s="2"/>
      <c r="KVY15" s="2"/>
      <c r="KVZ15" s="2"/>
      <c r="KWA15" s="2"/>
      <c r="KWB15" s="2"/>
      <c r="KWC15" s="2"/>
      <c r="KWD15" s="2"/>
      <c r="KWE15" s="2"/>
      <c r="KWF15" s="2"/>
      <c r="KWG15" s="2"/>
      <c r="KWH15" s="2"/>
      <c r="KWI15" s="2"/>
      <c r="KWJ15" s="2"/>
      <c r="KWK15" s="2"/>
      <c r="KWL15" s="2"/>
      <c r="KWM15" s="2"/>
      <c r="KWN15" s="2"/>
      <c r="KWO15" s="2"/>
      <c r="KWP15" s="2"/>
      <c r="KWQ15" s="2"/>
      <c r="KWR15" s="2"/>
      <c r="KWS15" s="2"/>
      <c r="KWT15" s="2"/>
      <c r="KWU15" s="2"/>
      <c r="KWV15" s="2"/>
      <c r="KWW15" s="2"/>
      <c r="KWX15" s="2"/>
      <c r="KWY15" s="2"/>
      <c r="KWZ15" s="2"/>
      <c r="KXA15" s="2"/>
      <c r="KXB15" s="2"/>
      <c r="KXC15" s="2"/>
      <c r="KXD15" s="2"/>
      <c r="KXE15" s="2"/>
      <c r="KXF15" s="2"/>
      <c r="KXG15" s="2"/>
      <c r="KXH15" s="2"/>
      <c r="KXI15" s="2"/>
      <c r="KXJ15" s="2"/>
      <c r="KXK15" s="2"/>
      <c r="KXL15" s="2"/>
      <c r="KXM15" s="2"/>
      <c r="KXN15" s="2"/>
      <c r="KXO15" s="2"/>
      <c r="KXP15" s="2"/>
      <c r="KXQ15" s="2"/>
      <c r="KXR15" s="2"/>
      <c r="KXS15" s="2"/>
      <c r="KXT15" s="2"/>
      <c r="KXU15" s="2"/>
      <c r="KXV15" s="2"/>
      <c r="KXW15" s="2"/>
      <c r="KXX15" s="2"/>
      <c r="KXY15" s="2"/>
      <c r="KXZ15" s="2"/>
      <c r="KYA15" s="2"/>
      <c r="KYB15" s="2"/>
      <c r="KYC15" s="2"/>
      <c r="KYD15" s="2"/>
      <c r="KYE15" s="2"/>
      <c r="KYF15" s="2"/>
      <c r="KYG15" s="2"/>
      <c r="KYH15" s="2"/>
      <c r="KYI15" s="2"/>
      <c r="KYJ15" s="2"/>
      <c r="KYK15" s="2"/>
      <c r="KYL15" s="2"/>
      <c r="KYM15" s="2"/>
      <c r="KYN15" s="2"/>
      <c r="KYO15" s="2"/>
      <c r="KYP15" s="2"/>
      <c r="KYQ15" s="2"/>
      <c r="KYR15" s="2"/>
      <c r="KYS15" s="2"/>
      <c r="KYT15" s="2"/>
      <c r="KYU15" s="2"/>
      <c r="KYV15" s="2"/>
      <c r="KYW15" s="2"/>
      <c r="KYX15" s="2"/>
      <c r="KYY15" s="2"/>
      <c r="KYZ15" s="2"/>
      <c r="KZA15" s="2"/>
      <c r="KZB15" s="2"/>
      <c r="KZC15" s="2"/>
      <c r="KZD15" s="2"/>
      <c r="KZE15" s="2"/>
      <c r="KZF15" s="2"/>
      <c r="KZG15" s="2"/>
      <c r="KZH15" s="2"/>
      <c r="KZI15" s="2"/>
      <c r="KZJ15" s="2"/>
      <c r="KZK15" s="2"/>
      <c r="KZL15" s="2"/>
      <c r="KZM15" s="2"/>
      <c r="KZN15" s="2"/>
      <c r="KZO15" s="2"/>
      <c r="KZP15" s="2"/>
      <c r="KZQ15" s="2"/>
      <c r="KZR15" s="2"/>
      <c r="KZS15" s="2"/>
      <c r="KZT15" s="2"/>
      <c r="KZU15" s="2"/>
      <c r="KZV15" s="2"/>
      <c r="KZW15" s="2"/>
      <c r="KZX15" s="2"/>
      <c r="KZY15" s="2"/>
      <c r="KZZ15" s="2"/>
      <c r="LAA15" s="2"/>
      <c r="LAB15" s="2"/>
      <c r="LAC15" s="2"/>
      <c r="LAD15" s="2"/>
      <c r="LAE15" s="2"/>
      <c r="LAF15" s="2"/>
      <c r="LAG15" s="2"/>
      <c r="LAH15" s="2"/>
      <c r="LAI15" s="2"/>
      <c r="LAJ15" s="2"/>
      <c r="LAK15" s="2"/>
      <c r="LAL15" s="2"/>
      <c r="LAM15" s="2"/>
      <c r="LAN15" s="2"/>
      <c r="LAO15" s="2"/>
      <c r="LAP15" s="2"/>
      <c r="LAQ15" s="2"/>
      <c r="LAR15" s="2"/>
      <c r="LAS15" s="2"/>
      <c r="LAT15" s="2"/>
      <c r="LAU15" s="2"/>
      <c r="LAV15" s="2"/>
      <c r="LAW15" s="2"/>
      <c r="LAX15" s="2"/>
      <c r="LAY15" s="2"/>
      <c r="LAZ15" s="2"/>
      <c r="LBA15" s="2"/>
      <c r="LBB15" s="2"/>
      <c r="LBC15" s="2"/>
      <c r="LBD15" s="2"/>
      <c r="LBE15" s="2"/>
      <c r="LBF15" s="2"/>
      <c r="LBG15" s="2"/>
      <c r="LBH15" s="2"/>
      <c r="LBI15" s="2"/>
      <c r="LBJ15" s="2"/>
      <c r="LBK15" s="2"/>
      <c r="LBL15" s="2"/>
      <c r="LBM15" s="2"/>
      <c r="LBN15" s="2"/>
      <c r="LBO15" s="2"/>
      <c r="LBP15" s="2"/>
      <c r="LBQ15" s="2"/>
      <c r="LBR15" s="2"/>
      <c r="LBS15" s="2"/>
      <c r="LBT15" s="2"/>
      <c r="LBU15" s="2"/>
      <c r="LBV15" s="2"/>
      <c r="LBW15" s="2"/>
      <c r="LBX15" s="2"/>
      <c r="LBY15" s="2"/>
      <c r="LBZ15" s="2"/>
      <c r="LCA15" s="2"/>
      <c r="LCB15" s="2"/>
      <c r="LCC15" s="2"/>
      <c r="LCD15" s="2"/>
      <c r="LCE15" s="2"/>
      <c r="LCF15" s="2"/>
      <c r="LCG15" s="2"/>
      <c r="LCH15" s="2"/>
      <c r="LCI15" s="2"/>
      <c r="LCJ15" s="2"/>
      <c r="LCK15" s="2"/>
      <c r="LCL15" s="2"/>
      <c r="LCM15" s="2"/>
      <c r="LCN15" s="2"/>
      <c r="LCO15" s="2"/>
      <c r="LCP15" s="2"/>
      <c r="LCQ15" s="2"/>
      <c r="LCR15" s="2"/>
      <c r="LCS15" s="2"/>
      <c r="LCT15" s="2"/>
      <c r="LCU15" s="2"/>
      <c r="LCV15" s="2"/>
      <c r="LCW15" s="2"/>
      <c r="LCX15" s="2"/>
      <c r="LCY15" s="2"/>
      <c r="LCZ15" s="2"/>
      <c r="LDA15" s="2"/>
      <c r="LDB15" s="2"/>
      <c r="LDC15" s="2"/>
      <c r="LDD15" s="2"/>
      <c r="LDE15" s="2"/>
      <c r="LDF15" s="2"/>
      <c r="LDG15" s="2"/>
      <c r="LDH15" s="2"/>
      <c r="LDI15" s="2"/>
      <c r="LDJ15" s="2"/>
      <c r="LDK15" s="2"/>
      <c r="LDL15" s="2"/>
      <c r="LDM15" s="2"/>
      <c r="LDN15" s="2"/>
      <c r="LDO15" s="2"/>
      <c r="LDP15" s="2"/>
      <c r="LDQ15" s="2"/>
      <c r="LDR15" s="2"/>
      <c r="LDS15" s="2"/>
      <c r="LDT15" s="2"/>
      <c r="LDU15" s="2"/>
      <c r="LDV15" s="2"/>
      <c r="LDW15" s="2"/>
      <c r="LDX15" s="2"/>
      <c r="LDY15" s="2"/>
      <c r="LDZ15" s="2"/>
      <c r="LEA15" s="2"/>
      <c r="LEB15" s="2"/>
      <c r="LEC15" s="2"/>
      <c r="LED15" s="2"/>
      <c r="LEE15" s="2"/>
      <c r="LEF15" s="2"/>
      <c r="LEG15" s="2"/>
      <c r="LEH15" s="2"/>
      <c r="LEI15" s="2"/>
      <c r="LEJ15" s="2"/>
      <c r="LEK15" s="2"/>
      <c r="LEL15" s="2"/>
      <c r="LEM15" s="2"/>
      <c r="LEN15" s="2"/>
      <c r="LEO15" s="2"/>
      <c r="LEP15" s="2"/>
      <c r="LEQ15" s="2"/>
      <c r="LER15" s="2"/>
      <c r="LES15" s="2"/>
      <c r="LET15" s="2"/>
      <c r="LEU15" s="2"/>
      <c r="LEV15" s="2"/>
      <c r="LEW15" s="2"/>
      <c r="LEX15" s="2"/>
      <c r="LEY15" s="2"/>
      <c r="LEZ15" s="2"/>
      <c r="LFA15" s="2"/>
      <c r="LFB15" s="2"/>
      <c r="LFC15" s="2"/>
      <c r="LFD15" s="2"/>
      <c r="LFE15" s="2"/>
      <c r="LFF15" s="2"/>
      <c r="LFG15" s="2"/>
      <c r="LFH15" s="2"/>
      <c r="LFI15" s="2"/>
      <c r="LFJ15" s="2"/>
      <c r="LFK15" s="2"/>
      <c r="LFL15" s="2"/>
      <c r="LFM15" s="2"/>
      <c r="LFN15" s="2"/>
      <c r="LFO15" s="2"/>
      <c r="LFP15" s="2"/>
      <c r="LFQ15" s="2"/>
      <c r="LFR15" s="2"/>
      <c r="LFS15" s="2"/>
      <c r="LFT15" s="2"/>
      <c r="LFU15" s="2"/>
      <c r="LFV15" s="2"/>
      <c r="LFW15" s="2"/>
      <c r="LFX15" s="2"/>
      <c r="LFY15" s="2"/>
      <c r="LFZ15" s="2"/>
      <c r="LGA15" s="2"/>
      <c r="LGB15" s="2"/>
      <c r="LGC15" s="2"/>
      <c r="LGD15" s="2"/>
      <c r="LGE15" s="2"/>
      <c r="LGF15" s="2"/>
      <c r="LGG15" s="2"/>
      <c r="LGH15" s="2"/>
      <c r="LGI15" s="2"/>
      <c r="LGJ15" s="2"/>
      <c r="LGK15" s="2"/>
      <c r="LGL15" s="2"/>
      <c r="LGM15" s="2"/>
      <c r="LGN15" s="2"/>
      <c r="LGO15" s="2"/>
      <c r="LGP15" s="2"/>
      <c r="LGQ15" s="2"/>
      <c r="LGR15" s="2"/>
      <c r="LGS15" s="2"/>
      <c r="LGT15" s="2"/>
      <c r="LGU15" s="2"/>
      <c r="LGV15" s="2"/>
      <c r="LGW15" s="2"/>
      <c r="LGX15" s="2"/>
      <c r="LGY15" s="2"/>
      <c r="LGZ15" s="2"/>
      <c r="LHA15" s="2"/>
      <c r="LHB15" s="2"/>
      <c r="LHC15" s="2"/>
      <c r="LHD15" s="2"/>
      <c r="LHE15" s="2"/>
      <c r="LHF15" s="2"/>
      <c r="LHG15" s="2"/>
      <c r="LHH15" s="2"/>
      <c r="LHI15" s="2"/>
      <c r="LHJ15" s="2"/>
      <c r="LHK15" s="2"/>
      <c r="LHL15" s="2"/>
      <c r="LHM15" s="2"/>
      <c r="LHN15" s="2"/>
      <c r="LHO15" s="2"/>
      <c r="LHP15" s="2"/>
      <c r="LHQ15" s="2"/>
      <c r="LHR15" s="2"/>
      <c r="LHS15" s="2"/>
      <c r="LHT15" s="2"/>
      <c r="LHU15" s="2"/>
      <c r="LHV15" s="2"/>
      <c r="LHW15" s="2"/>
      <c r="LHX15" s="2"/>
      <c r="LHY15" s="2"/>
      <c r="LHZ15" s="2"/>
      <c r="LIA15" s="2"/>
      <c r="LIB15" s="2"/>
      <c r="LIC15" s="2"/>
      <c r="LID15" s="2"/>
      <c r="LIE15" s="2"/>
      <c r="LIF15" s="2"/>
      <c r="LIG15" s="2"/>
      <c r="LIH15" s="2"/>
      <c r="LII15" s="2"/>
      <c r="LIJ15" s="2"/>
      <c r="LIK15" s="2"/>
      <c r="LIL15" s="2"/>
      <c r="LIM15" s="2"/>
      <c r="LIN15" s="2"/>
      <c r="LIO15" s="2"/>
      <c r="LIP15" s="2"/>
      <c r="LIQ15" s="2"/>
      <c r="LIR15" s="2"/>
      <c r="LIS15" s="2"/>
      <c r="LIT15" s="2"/>
      <c r="LIU15" s="2"/>
      <c r="LIV15" s="2"/>
      <c r="LIW15" s="2"/>
      <c r="LIX15" s="2"/>
      <c r="LIY15" s="2"/>
      <c r="LIZ15" s="2"/>
      <c r="LJA15" s="2"/>
      <c r="LJB15" s="2"/>
      <c r="LJC15" s="2"/>
      <c r="LJD15" s="2"/>
      <c r="LJE15" s="2"/>
      <c r="LJF15" s="2"/>
      <c r="LJG15" s="2"/>
      <c r="LJH15" s="2"/>
      <c r="LJI15" s="2"/>
      <c r="LJJ15" s="2"/>
      <c r="LJK15" s="2"/>
      <c r="LJL15" s="2"/>
      <c r="LJM15" s="2"/>
      <c r="LJN15" s="2"/>
      <c r="LJO15" s="2"/>
      <c r="LJP15" s="2"/>
      <c r="LJQ15" s="2"/>
      <c r="LJR15" s="2"/>
      <c r="LJS15" s="2"/>
      <c r="LJT15" s="2"/>
      <c r="LJU15" s="2"/>
      <c r="LJV15" s="2"/>
      <c r="LJW15" s="2"/>
      <c r="LJX15" s="2"/>
      <c r="LJY15" s="2"/>
      <c r="LJZ15" s="2"/>
      <c r="LKA15" s="2"/>
      <c r="LKB15" s="2"/>
      <c r="LKC15" s="2"/>
      <c r="LKD15" s="2"/>
      <c r="LKE15" s="2"/>
      <c r="LKF15" s="2"/>
      <c r="LKG15" s="2"/>
      <c r="LKH15" s="2"/>
      <c r="LKI15" s="2"/>
      <c r="LKJ15" s="2"/>
      <c r="LKK15" s="2"/>
      <c r="LKL15" s="2"/>
      <c r="LKM15" s="2"/>
      <c r="LKN15" s="2"/>
      <c r="LKO15" s="2"/>
      <c r="LKP15" s="2"/>
      <c r="LKQ15" s="2"/>
      <c r="LKR15" s="2"/>
      <c r="LKS15" s="2"/>
      <c r="LKT15" s="2"/>
      <c r="LKU15" s="2"/>
      <c r="LKV15" s="2"/>
      <c r="LKW15" s="2"/>
      <c r="LKX15" s="2"/>
      <c r="LKY15" s="2"/>
      <c r="LKZ15" s="2"/>
      <c r="LLA15" s="2"/>
      <c r="LLB15" s="2"/>
      <c r="LLC15" s="2"/>
      <c r="LLD15" s="2"/>
      <c r="LLE15" s="2"/>
      <c r="LLF15" s="2"/>
      <c r="LLG15" s="2"/>
      <c r="LLH15" s="2"/>
      <c r="LLI15" s="2"/>
      <c r="LLJ15" s="2"/>
      <c r="LLK15" s="2"/>
      <c r="LLL15" s="2"/>
      <c r="LLM15" s="2"/>
      <c r="LLN15" s="2"/>
      <c r="LLO15" s="2"/>
      <c r="LLP15" s="2"/>
      <c r="LLQ15" s="2"/>
      <c r="LLR15" s="2"/>
      <c r="LLS15" s="2"/>
      <c r="LLT15" s="2"/>
      <c r="LLU15" s="2"/>
      <c r="LLV15" s="2"/>
      <c r="LLW15" s="2"/>
      <c r="LLX15" s="2"/>
      <c r="LLY15" s="2"/>
      <c r="LLZ15" s="2"/>
      <c r="LMA15" s="2"/>
      <c r="LMB15" s="2"/>
      <c r="LMC15" s="2"/>
      <c r="LMD15" s="2"/>
      <c r="LME15" s="2"/>
      <c r="LMF15" s="2"/>
      <c r="LMG15" s="2"/>
      <c r="LMH15" s="2"/>
      <c r="LMI15" s="2"/>
      <c r="LMJ15" s="2"/>
      <c r="LMK15" s="2"/>
      <c r="LML15" s="2"/>
      <c r="LMM15" s="2"/>
      <c r="LMN15" s="2"/>
      <c r="LMO15" s="2"/>
      <c r="LMP15" s="2"/>
      <c r="LMQ15" s="2"/>
      <c r="LMR15" s="2"/>
      <c r="LMS15" s="2"/>
      <c r="LMT15" s="2"/>
      <c r="LMU15" s="2"/>
      <c r="LMV15" s="2"/>
      <c r="LMW15" s="2"/>
      <c r="LMX15" s="2"/>
      <c r="LMY15" s="2"/>
      <c r="LMZ15" s="2"/>
      <c r="LNA15" s="2"/>
      <c r="LNB15" s="2"/>
      <c r="LNC15" s="2"/>
      <c r="LND15" s="2"/>
      <c r="LNE15" s="2"/>
      <c r="LNF15" s="2"/>
      <c r="LNG15" s="2"/>
      <c r="LNH15" s="2"/>
      <c r="LNI15" s="2"/>
      <c r="LNJ15" s="2"/>
      <c r="LNK15" s="2"/>
      <c r="LNL15" s="2"/>
      <c r="LNM15" s="2"/>
      <c r="LNN15" s="2"/>
      <c r="LNO15" s="2"/>
      <c r="LNP15" s="2"/>
      <c r="LNQ15" s="2"/>
      <c r="LNR15" s="2"/>
      <c r="LNS15" s="2"/>
      <c r="LNT15" s="2"/>
      <c r="LNU15" s="2"/>
      <c r="LNV15" s="2"/>
      <c r="LNW15" s="2"/>
      <c r="LNX15" s="2"/>
      <c r="LNY15" s="2"/>
      <c r="LNZ15" s="2"/>
      <c r="LOA15" s="2"/>
      <c r="LOB15" s="2"/>
      <c r="LOC15" s="2"/>
      <c r="LOD15" s="2"/>
      <c r="LOE15" s="2"/>
      <c r="LOF15" s="2"/>
      <c r="LOG15" s="2"/>
      <c r="LOH15" s="2"/>
      <c r="LOI15" s="2"/>
      <c r="LOJ15" s="2"/>
      <c r="LOK15" s="2"/>
      <c r="LOL15" s="2"/>
      <c r="LOM15" s="2"/>
      <c r="LON15" s="2"/>
      <c r="LOO15" s="2"/>
      <c r="LOP15" s="2"/>
      <c r="LOQ15" s="2"/>
      <c r="LOR15" s="2"/>
      <c r="LOS15" s="2"/>
      <c r="LOT15" s="2"/>
      <c r="LOU15" s="2"/>
      <c r="LOV15" s="2"/>
      <c r="LOW15" s="2"/>
      <c r="LOX15" s="2"/>
      <c r="LOY15" s="2"/>
      <c r="LOZ15" s="2"/>
      <c r="LPA15" s="2"/>
      <c r="LPB15" s="2"/>
      <c r="LPC15" s="2"/>
      <c r="LPD15" s="2"/>
      <c r="LPE15" s="2"/>
      <c r="LPF15" s="2"/>
      <c r="LPG15" s="2"/>
      <c r="LPH15" s="2"/>
      <c r="LPI15" s="2"/>
      <c r="LPJ15" s="2"/>
      <c r="LPK15" s="2"/>
      <c r="LPL15" s="2"/>
      <c r="LPM15" s="2"/>
      <c r="LPN15" s="2"/>
      <c r="LPO15" s="2"/>
      <c r="LPP15" s="2"/>
      <c r="LPQ15" s="2"/>
      <c r="LPR15" s="2"/>
      <c r="LPS15" s="2"/>
      <c r="LPT15" s="2"/>
      <c r="LPU15" s="2"/>
      <c r="LPV15" s="2"/>
      <c r="LPW15" s="2"/>
      <c r="LPX15" s="2"/>
      <c r="LPY15" s="2"/>
      <c r="LPZ15" s="2"/>
      <c r="LQA15" s="2"/>
      <c r="LQB15" s="2"/>
      <c r="LQC15" s="2"/>
      <c r="LQD15" s="2"/>
      <c r="LQE15" s="2"/>
      <c r="LQF15" s="2"/>
      <c r="LQG15" s="2"/>
      <c r="LQH15" s="2"/>
      <c r="LQI15" s="2"/>
      <c r="LQJ15" s="2"/>
      <c r="LQK15" s="2"/>
      <c r="LQL15" s="2"/>
      <c r="LQM15" s="2"/>
      <c r="LQN15" s="2"/>
      <c r="LQO15" s="2"/>
      <c r="LQP15" s="2"/>
      <c r="LQQ15" s="2"/>
      <c r="LQR15" s="2"/>
      <c r="LQS15" s="2"/>
      <c r="LQT15" s="2"/>
      <c r="LQU15" s="2"/>
      <c r="LQV15" s="2"/>
      <c r="LQW15" s="2"/>
      <c r="LQX15" s="2"/>
      <c r="LQY15" s="2"/>
      <c r="LQZ15" s="2"/>
      <c r="LRA15" s="2"/>
      <c r="LRB15" s="2"/>
      <c r="LRC15" s="2"/>
      <c r="LRD15" s="2"/>
      <c r="LRE15" s="2"/>
      <c r="LRF15" s="2"/>
      <c r="LRG15" s="2"/>
      <c r="LRH15" s="2"/>
      <c r="LRI15" s="2"/>
      <c r="LRJ15" s="2"/>
      <c r="LRK15" s="2"/>
      <c r="LRL15" s="2"/>
      <c r="LRM15" s="2"/>
      <c r="LRN15" s="2"/>
      <c r="LRO15" s="2"/>
      <c r="LRP15" s="2"/>
      <c r="LRQ15" s="2"/>
      <c r="LRR15" s="2"/>
      <c r="LRS15" s="2"/>
      <c r="LRT15" s="2"/>
      <c r="LRU15" s="2"/>
      <c r="LRV15" s="2"/>
      <c r="LRW15" s="2"/>
      <c r="LRX15" s="2"/>
      <c r="LRY15" s="2"/>
      <c r="LRZ15" s="2"/>
      <c r="LSA15" s="2"/>
      <c r="LSB15" s="2"/>
      <c r="LSC15" s="2"/>
      <c r="LSD15" s="2"/>
      <c r="LSE15" s="2"/>
      <c r="LSF15" s="2"/>
      <c r="LSG15" s="2"/>
      <c r="LSH15" s="2"/>
      <c r="LSI15" s="2"/>
      <c r="LSJ15" s="2"/>
      <c r="LSK15" s="2"/>
      <c r="LSL15" s="2"/>
      <c r="LSM15" s="2"/>
      <c r="LSN15" s="2"/>
      <c r="LSO15" s="2"/>
      <c r="LSP15" s="2"/>
      <c r="LSQ15" s="2"/>
      <c r="LSR15" s="2"/>
      <c r="LSS15" s="2"/>
      <c r="LST15" s="2"/>
      <c r="LSU15" s="2"/>
      <c r="LSV15" s="2"/>
      <c r="LSW15" s="2"/>
      <c r="LSX15" s="2"/>
      <c r="LSY15" s="2"/>
      <c r="LSZ15" s="2"/>
      <c r="LTA15" s="2"/>
      <c r="LTB15" s="2"/>
      <c r="LTC15" s="2"/>
      <c r="LTD15" s="2"/>
      <c r="LTE15" s="2"/>
      <c r="LTF15" s="2"/>
      <c r="LTG15" s="2"/>
      <c r="LTH15" s="2"/>
      <c r="LTI15" s="2"/>
      <c r="LTJ15" s="2"/>
      <c r="LTK15" s="2"/>
      <c r="LTL15" s="2"/>
      <c r="LTM15" s="2"/>
      <c r="LTN15" s="2"/>
      <c r="LTO15" s="2"/>
      <c r="LTP15" s="2"/>
      <c r="LTQ15" s="2"/>
      <c r="LTR15" s="2"/>
      <c r="LTS15" s="2"/>
      <c r="LTT15" s="2"/>
      <c r="LTU15" s="2"/>
      <c r="LTV15" s="2"/>
      <c r="LTW15" s="2"/>
      <c r="LTX15" s="2"/>
      <c r="LTY15" s="2"/>
      <c r="LTZ15" s="2"/>
      <c r="LUA15" s="2"/>
      <c r="LUB15" s="2"/>
      <c r="LUC15" s="2"/>
      <c r="LUD15" s="2"/>
      <c r="LUE15" s="2"/>
      <c r="LUF15" s="2"/>
      <c r="LUG15" s="2"/>
      <c r="LUH15" s="2"/>
      <c r="LUI15" s="2"/>
      <c r="LUJ15" s="2"/>
      <c r="LUK15" s="2"/>
      <c r="LUL15" s="2"/>
      <c r="LUM15" s="2"/>
      <c r="LUN15" s="2"/>
      <c r="LUO15" s="2"/>
      <c r="LUP15" s="2"/>
      <c r="LUQ15" s="2"/>
      <c r="LUR15" s="2"/>
      <c r="LUS15" s="2"/>
      <c r="LUT15" s="2"/>
      <c r="LUU15" s="2"/>
      <c r="LUV15" s="2"/>
      <c r="LUW15" s="2"/>
      <c r="LUX15" s="2"/>
      <c r="LUY15" s="2"/>
      <c r="LUZ15" s="2"/>
      <c r="LVA15" s="2"/>
      <c r="LVB15" s="2"/>
      <c r="LVC15" s="2"/>
      <c r="LVD15" s="2"/>
      <c r="LVE15" s="2"/>
      <c r="LVF15" s="2"/>
      <c r="LVG15" s="2"/>
      <c r="LVH15" s="2"/>
      <c r="LVI15" s="2"/>
      <c r="LVJ15" s="2"/>
      <c r="LVK15" s="2"/>
      <c r="LVL15" s="2"/>
      <c r="LVM15" s="2"/>
      <c r="LVN15" s="2"/>
      <c r="LVO15" s="2"/>
      <c r="LVP15" s="2"/>
      <c r="LVQ15" s="2"/>
      <c r="LVR15" s="2"/>
      <c r="LVS15" s="2"/>
      <c r="LVT15" s="2"/>
      <c r="LVU15" s="2"/>
      <c r="LVV15" s="2"/>
      <c r="LVW15" s="2"/>
      <c r="LVX15" s="2"/>
      <c r="LVY15" s="2"/>
      <c r="LVZ15" s="2"/>
      <c r="LWA15" s="2"/>
      <c r="LWB15" s="2"/>
      <c r="LWC15" s="2"/>
      <c r="LWD15" s="2"/>
      <c r="LWE15" s="2"/>
      <c r="LWF15" s="2"/>
      <c r="LWG15" s="2"/>
      <c r="LWH15" s="2"/>
      <c r="LWI15" s="2"/>
      <c r="LWJ15" s="2"/>
      <c r="LWK15" s="2"/>
      <c r="LWL15" s="2"/>
      <c r="LWM15" s="2"/>
      <c r="LWN15" s="2"/>
      <c r="LWO15" s="2"/>
      <c r="LWP15" s="2"/>
      <c r="LWQ15" s="2"/>
      <c r="LWR15" s="2"/>
      <c r="LWS15" s="2"/>
      <c r="LWT15" s="2"/>
      <c r="LWU15" s="2"/>
      <c r="LWV15" s="2"/>
      <c r="LWW15" s="2"/>
      <c r="LWX15" s="2"/>
      <c r="LWY15" s="2"/>
      <c r="LWZ15" s="2"/>
      <c r="LXA15" s="2"/>
      <c r="LXB15" s="2"/>
      <c r="LXC15" s="2"/>
      <c r="LXD15" s="2"/>
      <c r="LXE15" s="2"/>
      <c r="LXF15" s="2"/>
      <c r="LXG15" s="2"/>
      <c r="LXH15" s="2"/>
      <c r="LXI15" s="2"/>
      <c r="LXJ15" s="2"/>
      <c r="LXK15" s="2"/>
      <c r="LXL15" s="2"/>
      <c r="LXM15" s="2"/>
      <c r="LXN15" s="2"/>
      <c r="LXO15" s="2"/>
      <c r="LXP15" s="2"/>
      <c r="LXQ15" s="2"/>
      <c r="LXR15" s="2"/>
      <c r="LXS15" s="2"/>
      <c r="LXT15" s="2"/>
      <c r="LXU15" s="2"/>
      <c r="LXV15" s="2"/>
      <c r="LXW15" s="2"/>
      <c r="LXX15" s="2"/>
      <c r="LXY15" s="2"/>
      <c r="LXZ15" s="2"/>
      <c r="LYA15" s="2"/>
      <c r="LYB15" s="2"/>
      <c r="LYC15" s="2"/>
      <c r="LYD15" s="2"/>
      <c r="LYE15" s="2"/>
      <c r="LYF15" s="2"/>
      <c r="LYG15" s="2"/>
      <c r="LYH15" s="2"/>
      <c r="LYI15" s="2"/>
      <c r="LYJ15" s="2"/>
      <c r="LYK15" s="2"/>
      <c r="LYL15" s="2"/>
      <c r="LYM15" s="2"/>
      <c r="LYN15" s="2"/>
      <c r="LYO15" s="2"/>
      <c r="LYP15" s="2"/>
      <c r="LYQ15" s="2"/>
      <c r="LYR15" s="2"/>
      <c r="LYS15" s="2"/>
      <c r="LYT15" s="2"/>
      <c r="LYU15" s="2"/>
      <c r="LYV15" s="2"/>
      <c r="LYW15" s="2"/>
      <c r="LYX15" s="2"/>
      <c r="LYY15" s="2"/>
      <c r="LYZ15" s="2"/>
      <c r="LZA15" s="2"/>
      <c r="LZB15" s="2"/>
      <c r="LZC15" s="2"/>
      <c r="LZD15" s="2"/>
      <c r="LZE15" s="2"/>
      <c r="LZF15" s="2"/>
      <c r="LZG15" s="2"/>
      <c r="LZH15" s="2"/>
      <c r="LZI15" s="2"/>
      <c r="LZJ15" s="2"/>
      <c r="LZK15" s="2"/>
      <c r="LZL15" s="2"/>
      <c r="LZM15" s="2"/>
      <c r="LZN15" s="2"/>
      <c r="LZO15" s="2"/>
      <c r="LZP15" s="2"/>
      <c r="LZQ15" s="2"/>
      <c r="LZR15" s="2"/>
      <c r="LZS15" s="2"/>
      <c r="LZT15" s="2"/>
      <c r="LZU15" s="2"/>
      <c r="LZV15" s="2"/>
      <c r="LZW15" s="2"/>
      <c r="LZX15" s="2"/>
      <c r="LZY15" s="2"/>
      <c r="LZZ15" s="2"/>
      <c r="MAA15" s="2"/>
      <c r="MAB15" s="2"/>
      <c r="MAC15" s="2"/>
      <c r="MAD15" s="2"/>
      <c r="MAE15" s="2"/>
      <c r="MAF15" s="2"/>
      <c r="MAG15" s="2"/>
      <c r="MAH15" s="2"/>
      <c r="MAI15" s="2"/>
      <c r="MAJ15" s="2"/>
      <c r="MAK15" s="2"/>
      <c r="MAL15" s="2"/>
      <c r="MAM15" s="2"/>
      <c r="MAN15" s="2"/>
      <c r="MAO15" s="2"/>
      <c r="MAP15" s="2"/>
      <c r="MAQ15" s="2"/>
      <c r="MAR15" s="2"/>
      <c r="MAS15" s="2"/>
      <c r="MAT15" s="2"/>
      <c r="MAU15" s="2"/>
      <c r="MAV15" s="2"/>
      <c r="MAW15" s="2"/>
      <c r="MAX15" s="2"/>
      <c r="MAY15" s="2"/>
      <c r="MAZ15" s="2"/>
      <c r="MBA15" s="2"/>
      <c r="MBB15" s="2"/>
      <c r="MBC15" s="2"/>
      <c r="MBD15" s="2"/>
      <c r="MBE15" s="2"/>
      <c r="MBF15" s="2"/>
      <c r="MBG15" s="2"/>
      <c r="MBH15" s="2"/>
      <c r="MBI15" s="2"/>
      <c r="MBJ15" s="2"/>
      <c r="MBK15" s="2"/>
      <c r="MBL15" s="2"/>
      <c r="MBM15" s="2"/>
      <c r="MBN15" s="2"/>
      <c r="MBO15" s="2"/>
      <c r="MBP15" s="2"/>
      <c r="MBQ15" s="2"/>
      <c r="MBR15" s="2"/>
      <c r="MBS15" s="2"/>
      <c r="MBT15" s="2"/>
      <c r="MBU15" s="2"/>
      <c r="MBV15" s="2"/>
      <c r="MBW15" s="2"/>
      <c r="MBX15" s="2"/>
      <c r="MBY15" s="2"/>
      <c r="MBZ15" s="2"/>
      <c r="MCA15" s="2"/>
      <c r="MCB15" s="2"/>
      <c r="MCC15" s="2"/>
      <c r="MCD15" s="2"/>
      <c r="MCE15" s="2"/>
      <c r="MCF15" s="2"/>
      <c r="MCG15" s="2"/>
      <c r="MCH15" s="2"/>
      <c r="MCI15" s="2"/>
      <c r="MCJ15" s="2"/>
      <c r="MCK15" s="2"/>
      <c r="MCL15" s="2"/>
      <c r="MCM15" s="2"/>
      <c r="MCN15" s="2"/>
      <c r="MCO15" s="2"/>
      <c r="MCP15" s="2"/>
      <c r="MCQ15" s="2"/>
      <c r="MCR15" s="2"/>
      <c r="MCS15" s="2"/>
      <c r="MCT15" s="2"/>
      <c r="MCU15" s="2"/>
      <c r="MCV15" s="2"/>
      <c r="MCW15" s="2"/>
      <c r="MCX15" s="2"/>
      <c r="MCY15" s="2"/>
      <c r="MCZ15" s="2"/>
      <c r="MDA15" s="2"/>
      <c r="MDB15" s="2"/>
      <c r="MDC15" s="2"/>
      <c r="MDD15" s="2"/>
      <c r="MDE15" s="2"/>
      <c r="MDF15" s="2"/>
      <c r="MDG15" s="2"/>
      <c r="MDH15" s="2"/>
      <c r="MDI15" s="2"/>
      <c r="MDJ15" s="2"/>
      <c r="MDK15" s="2"/>
      <c r="MDL15" s="2"/>
      <c r="MDM15" s="2"/>
      <c r="MDN15" s="2"/>
      <c r="MDO15" s="2"/>
      <c r="MDP15" s="2"/>
      <c r="MDQ15" s="2"/>
      <c r="MDR15" s="2"/>
      <c r="MDS15" s="2"/>
      <c r="MDT15" s="2"/>
      <c r="MDU15" s="2"/>
      <c r="MDV15" s="2"/>
      <c r="MDW15" s="2"/>
      <c r="MDX15" s="2"/>
      <c r="MDY15" s="2"/>
      <c r="MDZ15" s="2"/>
      <c r="MEA15" s="2"/>
      <c r="MEB15" s="2"/>
      <c r="MEC15" s="2"/>
      <c r="MED15" s="2"/>
      <c r="MEE15" s="2"/>
      <c r="MEF15" s="2"/>
      <c r="MEG15" s="2"/>
      <c r="MEH15" s="2"/>
      <c r="MEI15" s="2"/>
      <c r="MEJ15" s="2"/>
      <c r="MEK15" s="2"/>
      <c r="MEL15" s="2"/>
      <c r="MEM15" s="2"/>
      <c r="MEN15" s="2"/>
      <c r="MEO15" s="2"/>
      <c r="MEP15" s="2"/>
      <c r="MEQ15" s="2"/>
      <c r="MER15" s="2"/>
      <c r="MES15" s="2"/>
      <c r="MET15" s="2"/>
      <c r="MEU15" s="2"/>
      <c r="MEV15" s="2"/>
      <c r="MEW15" s="2"/>
      <c r="MEX15" s="2"/>
      <c r="MEY15" s="2"/>
      <c r="MEZ15" s="2"/>
      <c r="MFA15" s="2"/>
      <c r="MFB15" s="2"/>
      <c r="MFC15" s="2"/>
      <c r="MFD15" s="2"/>
      <c r="MFE15" s="2"/>
      <c r="MFF15" s="2"/>
      <c r="MFG15" s="2"/>
      <c r="MFH15" s="2"/>
      <c r="MFI15" s="2"/>
      <c r="MFJ15" s="2"/>
      <c r="MFK15" s="2"/>
      <c r="MFL15" s="2"/>
      <c r="MFM15" s="2"/>
      <c r="MFN15" s="2"/>
      <c r="MFO15" s="2"/>
      <c r="MFP15" s="2"/>
      <c r="MFQ15" s="2"/>
      <c r="MFR15" s="2"/>
      <c r="MFS15" s="2"/>
      <c r="MFT15" s="2"/>
      <c r="MFU15" s="2"/>
      <c r="MFV15" s="2"/>
      <c r="MFW15" s="2"/>
      <c r="MFX15" s="2"/>
      <c r="MFY15" s="2"/>
      <c r="MFZ15" s="2"/>
      <c r="MGA15" s="2"/>
      <c r="MGB15" s="2"/>
      <c r="MGC15" s="2"/>
      <c r="MGD15" s="2"/>
      <c r="MGE15" s="2"/>
      <c r="MGF15" s="2"/>
      <c r="MGG15" s="2"/>
      <c r="MGH15" s="2"/>
      <c r="MGI15" s="2"/>
      <c r="MGJ15" s="2"/>
      <c r="MGK15" s="2"/>
      <c r="MGL15" s="2"/>
      <c r="MGM15" s="2"/>
      <c r="MGN15" s="2"/>
      <c r="MGO15" s="2"/>
      <c r="MGP15" s="2"/>
      <c r="MGQ15" s="2"/>
      <c r="MGR15" s="2"/>
      <c r="MGS15" s="2"/>
      <c r="MGT15" s="2"/>
      <c r="MGU15" s="2"/>
      <c r="MGV15" s="2"/>
      <c r="MGW15" s="2"/>
      <c r="MGX15" s="2"/>
      <c r="MGY15" s="2"/>
      <c r="MGZ15" s="2"/>
      <c r="MHA15" s="2"/>
      <c r="MHB15" s="2"/>
      <c r="MHC15" s="2"/>
      <c r="MHD15" s="2"/>
      <c r="MHE15" s="2"/>
      <c r="MHF15" s="2"/>
      <c r="MHG15" s="2"/>
      <c r="MHH15" s="2"/>
      <c r="MHI15" s="2"/>
      <c r="MHJ15" s="2"/>
      <c r="MHK15" s="2"/>
      <c r="MHL15" s="2"/>
      <c r="MHM15" s="2"/>
      <c r="MHN15" s="2"/>
      <c r="MHO15" s="2"/>
      <c r="MHP15" s="2"/>
      <c r="MHQ15" s="2"/>
      <c r="MHR15" s="2"/>
      <c r="MHS15" s="2"/>
      <c r="MHT15" s="2"/>
      <c r="MHU15" s="2"/>
      <c r="MHV15" s="2"/>
      <c r="MHW15" s="2"/>
      <c r="MHX15" s="2"/>
      <c r="MHY15" s="2"/>
      <c r="MHZ15" s="2"/>
      <c r="MIA15" s="2"/>
      <c r="MIB15" s="2"/>
      <c r="MIC15" s="2"/>
      <c r="MID15" s="2"/>
      <c r="MIE15" s="2"/>
      <c r="MIF15" s="2"/>
      <c r="MIG15" s="2"/>
      <c r="MIH15" s="2"/>
      <c r="MII15" s="2"/>
      <c r="MIJ15" s="2"/>
      <c r="MIK15" s="2"/>
      <c r="MIL15" s="2"/>
      <c r="MIM15" s="2"/>
      <c r="MIN15" s="2"/>
      <c r="MIO15" s="2"/>
      <c r="MIP15" s="2"/>
      <c r="MIQ15" s="2"/>
      <c r="MIR15" s="2"/>
      <c r="MIS15" s="2"/>
      <c r="MIT15" s="2"/>
      <c r="MIU15" s="2"/>
      <c r="MIV15" s="2"/>
      <c r="MIW15" s="2"/>
      <c r="MIX15" s="2"/>
      <c r="MIY15" s="2"/>
      <c r="MIZ15" s="2"/>
      <c r="MJA15" s="2"/>
      <c r="MJB15" s="2"/>
      <c r="MJC15" s="2"/>
      <c r="MJD15" s="2"/>
      <c r="MJE15" s="2"/>
      <c r="MJF15" s="2"/>
      <c r="MJG15" s="2"/>
      <c r="MJH15" s="2"/>
      <c r="MJI15" s="2"/>
      <c r="MJJ15" s="2"/>
      <c r="MJK15" s="2"/>
      <c r="MJL15" s="2"/>
      <c r="MJM15" s="2"/>
      <c r="MJN15" s="2"/>
      <c r="MJO15" s="2"/>
      <c r="MJP15" s="2"/>
      <c r="MJQ15" s="2"/>
      <c r="MJR15" s="2"/>
      <c r="MJS15" s="2"/>
      <c r="MJT15" s="2"/>
      <c r="MJU15" s="2"/>
      <c r="MJV15" s="2"/>
      <c r="MJW15" s="2"/>
      <c r="MJX15" s="2"/>
      <c r="MJY15" s="2"/>
      <c r="MJZ15" s="2"/>
      <c r="MKA15" s="2"/>
      <c r="MKB15" s="2"/>
      <c r="MKC15" s="2"/>
      <c r="MKD15" s="2"/>
      <c r="MKE15" s="2"/>
      <c r="MKF15" s="2"/>
      <c r="MKG15" s="2"/>
      <c r="MKH15" s="2"/>
      <c r="MKI15" s="2"/>
      <c r="MKJ15" s="2"/>
      <c r="MKK15" s="2"/>
      <c r="MKL15" s="2"/>
      <c r="MKM15" s="2"/>
      <c r="MKN15" s="2"/>
      <c r="MKO15" s="2"/>
      <c r="MKP15" s="2"/>
      <c r="MKQ15" s="2"/>
      <c r="MKR15" s="2"/>
      <c r="MKS15" s="2"/>
      <c r="MKT15" s="2"/>
      <c r="MKU15" s="2"/>
      <c r="MKV15" s="2"/>
      <c r="MKW15" s="2"/>
      <c r="MKX15" s="2"/>
      <c r="MKY15" s="2"/>
      <c r="MKZ15" s="2"/>
      <c r="MLA15" s="2"/>
      <c r="MLB15" s="2"/>
      <c r="MLC15" s="2"/>
      <c r="MLD15" s="2"/>
      <c r="MLE15" s="2"/>
      <c r="MLF15" s="2"/>
      <c r="MLG15" s="2"/>
      <c r="MLH15" s="2"/>
      <c r="MLI15" s="2"/>
      <c r="MLJ15" s="2"/>
      <c r="MLK15" s="2"/>
      <c r="MLL15" s="2"/>
      <c r="MLM15" s="2"/>
      <c r="MLN15" s="2"/>
      <c r="MLO15" s="2"/>
      <c r="MLP15" s="2"/>
      <c r="MLQ15" s="2"/>
      <c r="MLR15" s="2"/>
      <c r="MLS15" s="2"/>
      <c r="MLT15" s="2"/>
      <c r="MLU15" s="2"/>
      <c r="MLV15" s="2"/>
      <c r="MLW15" s="2"/>
      <c r="MLX15" s="2"/>
      <c r="MLY15" s="2"/>
      <c r="MLZ15" s="2"/>
      <c r="MMA15" s="2"/>
      <c r="MMB15" s="2"/>
      <c r="MMC15" s="2"/>
      <c r="MMD15" s="2"/>
      <c r="MME15" s="2"/>
      <c r="MMF15" s="2"/>
      <c r="MMG15" s="2"/>
      <c r="MMH15" s="2"/>
      <c r="MMI15" s="2"/>
      <c r="MMJ15" s="2"/>
      <c r="MMK15" s="2"/>
      <c r="MML15" s="2"/>
      <c r="MMM15" s="2"/>
      <c r="MMN15" s="2"/>
      <c r="MMO15" s="2"/>
      <c r="MMP15" s="2"/>
      <c r="MMQ15" s="2"/>
      <c r="MMR15" s="2"/>
      <c r="MMS15" s="2"/>
      <c r="MMT15" s="2"/>
      <c r="MMU15" s="2"/>
      <c r="MMV15" s="2"/>
      <c r="MMW15" s="2"/>
      <c r="MMX15" s="2"/>
      <c r="MMY15" s="2"/>
      <c r="MMZ15" s="2"/>
      <c r="MNA15" s="2"/>
      <c r="MNB15" s="2"/>
      <c r="MNC15" s="2"/>
      <c r="MND15" s="2"/>
      <c r="MNE15" s="2"/>
      <c r="MNF15" s="2"/>
      <c r="MNG15" s="2"/>
      <c r="MNH15" s="2"/>
      <c r="MNI15" s="2"/>
      <c r="MNJ15" s="2"/>
      <c r="MNK15" s="2"/>
      <c r="MNL15" s="2"/>
      <c r="MNM15" s="2"/>
      <c r="MNN15" s="2"/>
      <c r="MNO15" s="2"/>
      <c r="MNP15" s="2"/>
      <c r="MNQ15" s="2"/>
      <c r="MNR15" s="2"/>
      <c r="MNS15" s="2"/>
      <c r="MNT15" s="2"/>
      <c r="MNU15" s="2"/>
      <c r="MNV15" s="2"/>
      <c r="MNW15" s="2"/>
      <c r="MNX15" s="2"/>
      <c r="MNY15" s="2"/>
      <c r="MNZ15" s="2"/>
      <c r="MOA15" s="2"/>
      <c r="MOB15" s="2"/>
      <c r="MOC15" s="2"/>
      <c r="MOD15" s="2"/>
      <c r="MOE15" s="2"/>
      <c r="MOF15" s="2"/>
      <c r="MOG15" s="2"/>
      <c r="MOH15" s="2"/>
      <c r="MOI15" s="2"/>
      <c r="MOJ15" s="2"/>
      <c r="MOK15" s="2"/>
      <c r="MOL15" s="2"/>
      <c r="MOM15" s="2"/>
      <c r="MON15" s="2"/>
      <c r="MOO15" s="2"/>
      <c r="MOP15" s="2"/>
      <c r="MOQ15" s="2"/>
      <c r="MOR15" s="2"/>
      <c r="MOS15" s="2"/>
      <c r="MOT15" s="2"/>
      <c r="MOU15" s="2"/>
      <c r="MOV15" s="2"/>
      <c r="MOW15" s="2"/>
      <c r="MOX15" s="2"/>
      <c r="MOY15" s="2"/>
      <c r="MOZ15" s="2"/>
      <c r="MPA15" s="2"/>
      <c r="MPB15" s="2"/>
      <c r="MPC15" s="2"/>
      <c r="MPD15" s="2"/>
      <c r="MPE15" s="2"/>
      <c r="MPF15" s="2"/>
      <c r="MPG15" s="2"/>
      <c r="MPH15" s="2"/>
      <c r="MPI15" s="2"/>
      <c r="MPJ15" s="2"/>
      <c r="MPK15" s="2"/>
      <c r="MPL15" s="2"/>
      <c r="MPM15" s="2"/>
      <c r="MPN15" s="2"/>
      <c r="MPO15" s="2"/>
      <c r="MPP15" s="2"/>
      <c r="MPQ15" s="2"/>
      <c r="MPR15" s="2"/>
      <c r="MPS15" s="2"/>
      <c r="MPT15" s="2"/>
      <c r="MPU15" s="2"/>
      <c r="MPV15" s="2"/>
      <c r="MPW15" s="2"/>
      <c r="MPX15" s="2"/>
      <c r="MPY15" s="2"/>
      <c r="MPZ15" s="2"/>
      <c r="MQA15" s="2"/>
      <c r="MQB15" s="2"/>
      <c r="MQC15" s="2"/>
      <c r="MQD15" s="2"/>
      <c r="MQE15" s="2"/>
      <c r="MQF15" s="2"/>
      <c r="MQG15" s="2"/>
      <c r="MQH15" s="2"/>
      <c r="MQI15" s="2"/>
      <c r="MQJ15" s="2"/>
      <c r="MQK15" s="2"/>
      <c r="MQL15" s="2"/>
      <c r="MQM15" s="2"/>
      <c r="MQN15" s="2"/>
      <c r="MQO15" s="2"/>
      <c r="MQP15" s="2"/>
      <c r="MQQ15" s="2"/>
      <c r="MQR15" s="2"/>
      <c r="MQS15" s="2"/>
      <c r="MQT15" s="2"/>
      <c r="MQU15" s="2"/>
      <c r="MQV15" s="2"/>
      <c r="MQW15" s="2"/>
      <c r="MQX15" s="2"/>
      <c r="MQY15" s="2"/>
      <c r="MQZ15" s="2"/>
      <c r="MRA15" s="2"/>
      <c r="MRB15" s="2"/>
      <c r="MRC15" s="2"/>
      <c r="MRD15" s="2"/>
      <c r="MRE15" s="2"/>
      <c r="MRF15" s="2"/>
      <c r="MRG15" s="2"/>
      <c r="MRH15" s="2"/>
      <c r="MRI15" s="2"/>
      <c r="MRJ15" s="2"/>
      <c r="MRK15" s="2"/>
      <c r="MRL15" s="2"/>
      <c r="MRM15" s="2"/>
      <c r="MRN15" s="2"/>
      <c r="MRO15" s="2"/>
      <c r="MRP15" s="2"/>
      <c r="MRQ15" s="2"/>
      <c r="MRR15" s="2"/>
      <c r="MRS15" s="2"/>
      <c r="MRT15" s="2"/>
      <c r="MRU15" s="2"/>
      <c r="MRV15" s="2"/>
      <c r="MRW15" s="2"/>
      <c r="MRX15" s="2"/>
      <c r="MRY15" s="2"/>
      <c r="MRZ15" s="2"/>
      <c r="MSA15" s="2"/>
      <c r="MSB15" s="2"/>
      <c r="MSC15" s="2"/>
      <c r="MSD15" s="2"/>
      <c r="MSE15" s="2"/>
      <c r="MSF15" s="2"/>
      <c r="MSG15" s="2"/>
      <c r="MSH15" s="2"/>
      <c r="MSI15" s="2"/>
      <c r="MSJ15" s="2"/>
      <c r="MSK15" s="2"/>
      <c r="MSL15" s="2"/>
      <c r="MSM15" s="2"/>
      <c r="MSN15" s="2"/>
      <c r="MSO15" s="2"/>
      <c r="MSP15" s="2"/>
      <c r="MSQ15" s="2"/>
      <c r="MSR15" s="2"/>
      <c r="MSS15" s="2"/>
      <c r="MST15" s="2"/>
      <c r="MSU15" s="2"/>
      <c r="MSV15" s="2"/>
      <c r="MSW15" s="2"/>
      <c r="MSX15" s="2"/>
      <c r="MSY15" s="2"/>
      <c r="MSZ15" s="2"/>
      <c r="MTA15" s="2"/>
      <c r="MTB15" s="2"/>
      <c r="MTC15" s="2"/>
      <c r="MTD15" s="2"/>
      <c r="MTE15" s="2"/>
      <c r="MTF15" s="2"/>
      <c r="MTG15" s="2"/>
      <c r="MTH15" s="2"/>
      <c r="MTI15" s="2"/>
      <c r="MTJ15" s="2"/>
      <c r="MTK15" s="2"/>
      <c r="MTL15" s="2"/>
      <c r="MTM15" s="2"/>
      <c r="MTN15" s="2"/>
      <c r="MTO15" s="2"/>
      <c r="MTP15" s="2"/>
      <c r="MTQ15" s="2"/>
      <c r="MTR15" s="2"/>
      <c r="MTS15" s="2"/>
      <c r="MTT15" s="2"/>
      <c r="MTU15" s="2"/>
      <c r="MTV15" s="2"/>
      <c r="MTW15" s="2"/>
      <c r="MTX15" s="2"/>
      <c r="MTY15" s="2"/>
      <c r="MTZ15" s="2"/>
      <c r="MUA15" s="2"/>
      <c r="MUB15" s="2"/>
      <c r="MUC15" s="2"/>
      <c r="MUD15" s="2"/>
      <c r="MUE15" s="2"/>
      <c r="MUF15" s="2"/>
      <c r="MUG15" s="2"/>
      <c r="MUH15" s="2"/>
      <c r="MUI15" s="2"/>
      <c r="MUJ15" s="2"/>
      <c r="MUK15" s="2"/>
      <c r="MUL15" s="2"/>
      <c r="MUM15" s="2"/>
      <c r="MUN15" s="2"/>
      <c r="MUO15" s="2"/>
      <c r="MUP15" s="2"/>
      <c r="MUQ15" s="2"/>
      <c r="MUR15" s="2"/>
      <c r="MUS15" s="2"/>
      <c r="MUT15" s="2"/>
      <c r="MUU15" s="2"/>
      <c r="MUV15" s="2"/>
      <c r="MUW15" s="2"/>
      <c r="MUX15" s="2"/>
      <c r="MUY15" s="2"/>
      <c r="MUZ15" s="2"/>
      <c r="MVA15" s="2"/>
      <c r="MVB15" s="2"/>
      <c r="MVC15" s="2"/>
      <c r="MVD15" s="2"/>
      <c r="MVE15" s="2"/>
      <c r="MVF15" s="2"/>
      <c r="MVG15" s="2"/>
      <c r="MVH15" s="2"/>
      <c r="MVI15" s="2"/>
      <c r="MVJ15" s="2"/>
      <c r="MVK15" s="2"/>
      <c r="MVL15" s="2"/>
      <c r="MVM15" s="2"/>
      <c r="MVN15" s="2"/>
      <c r="MVO15" s="2"/>
      <c r="MVP15" s="2"/>
      <c r="MVQ15" s="2"/>
      <c r="MVR15" s="2"/>
      <c r="MVS15" s="2"/>
      <c r="MVT15" s="2"/>
      <c r="MVU15" s="2"/>
      <c r="MVV15" s="2"/>
      <c r="MVW15" s="2"/>
      <c r="MVX15" s="2"/>
      <c r="MVY15" s="2"/>
      <c r="MVZ15" s="2"/>
      <c r="MWA15" s="2"/>
      <c r="MWB15" s="2"/>
      <c r="MWC15" s="2"/>
      <c r="MWD15" s="2"/>
      <c r="MWE15" s="2"/>
      <c r="MWF15" s="2"/>
      <c r="MWG15" s="2"/>
      <c r="MWH15" s="2"/>
      <c r="MWI15" s="2"/>
      <c r="MWJ15" s="2"/>
      <c r="MWK15" s="2"/>
      <c r="MWL15" s="2"/>
      <c r="MWM15" s="2"/>
      <c r="MWN15" s="2"/>
      <c r="MWO15" s="2"/>
      <c r="MWP15" s="2"/>
      <c r="MWQ15" s="2"/>
      <c r="MWR15" s="2"/>
      <c r="MWS15" s="2"/>
      <c r="MWT15" s="2"/>
      <c r="MWU15" s="2"/>
      <c r="MWV15" s="2"/>
      <c r="MWW15" s="2"/>
      <c r="MWX15" s="2"/>
      <c r="MWY15" s="2"/>
      <c r="MWZ15" s="2"/>
      <c r="MXA15" s="2"/>
      <c r="MXB15" s="2"/>
      <c r="MXC15" s="2"/>
      <c r="MXD15" s="2"/>
      <c r="MXE15" s="2"/>
      <c r="MXF15" s="2"/>
      <c r="MXG15" s="2"/>
      <c r="MXH15" s="2"/>
      <c r="MXI15" s="2"/>
      <c r="MXJ15" s="2"/>
      <c r="MXK15" s="2"/>
      <c r="MXL15" s="2"/>
      <c r="MXM15" s="2"/>
      <c r="MXN15" s="2"/>
      <c r="MXO15" s="2"/>
      <c r="MXP15" s="2"/>
      <c r="MXQ15" s="2"/>
      <c r="MXR15" s="2"/>
      <c r="MXS15" s="2"/>
      <c r="MXT15" s="2"/>
      <c r="MXU15" s="2"/>
      <c r="MXV15" s="2"/>
      <c r="MXW15" s="2"/>
      <c r="MXX15" s="2"/>
      <c r="MXY15" s="2"/>
      <c r="MXZ15" s="2"/>
      <c r="MYA15" s="2"/>
      <c r="MYB15" s="2"/>
      <c r="MYC15" s="2"/>
      <c r="MYD15" s="2"/>
      <c r="MYE15" s="2"/>
      <c r="MYF15" s="2"/>
      <c r="MYG15" s="2"/>
      <c r="MYH15" s="2"/>
      <c r="MYI15" s="2"/>
      <c r="MYJ15" s="2"/>
      <c r="MYK15" s="2"/>
      <c r="MYL15" s="2"/>
      <c r="MYM15" s="2"/>
      <c r="MYN15" s="2"/>
      <c r="MYO15" s="2"/>
      <c r="MYP15" s="2"/>
      <c r="MYQ15" s="2"/>
      <c r="MYR15" s="2"/>
      <c r="MYS15" s="2"/>
      <c r="MYT15" s="2"/>
      <c r="MYU15" s="2"/>
      <c r="MYV15" s="2"/>
      <c r="MYW15" s="2"/>
      <c r="MYX15" s="2"/>
      <c r="MYY15" s="2"/>
      <c r="MYZ15" s="2"/>
      <c r="MZA15" s="2"/>
      <c r="MZB15" s="2"/>
      <c r="MZC15" s="2"/>
      <c r="MZD15" s="2"/>
      <c r="MZE15" s="2"/>
      <c r="MZF15" s="2"/>
      <c r="MZG15" s="2"/>
      <c r="MZH15" s="2"/>
      <c r="MZI15" s="2"/>
      <c r="MZJ15" s="2"/>
      <c r="MZK15" s="2"/>
      <c r="MZL15" s="2"/>
      <c r="MZM15" s="2"/>
      <c r="MZN15" s="2"/>
      <c r="MZO15" s="2"/>
      <c r="MZP15" s="2"/>
      <c r="MZQ15" s="2"/>
      <c r="MZR15" s="2"/>
      <c r="MZS15" s="2"/>
      <c r="MZT15" s="2"/>
      <c r="MZU15" s="2"/>
      <c r="MZV15" s="2"/>
      <c r="MZW15" s="2"/>
      <c r="MZX15" s="2"/>
      <c r="MZY15" s="2"/>
      <c r="MZZ15" s="2"/>
      <c r="NAA15" s="2"/>
      <c r="NAB15" s="2"/>
      <c r="NAC15" s="2"/>
      <c r="NAD15" s="2"/>
      <c r="NAE15" s="2"/>
      <c r="NAF15" s="2"/>
      <c r="NAG15" s="2"/>
      <c r="NAH15" s="2"/>
      <c r="NAI15" s="2"/>
      <c r="NAJ15" s="2"/>
      <c r="NAK15" s="2"/>
      <c r="NAL15" s="2"/>
      <c r="NAM15" s="2"/>
      <c r="NAN15" s="2"/>
      <c r="NAO15" s="2"/>
      <c r="NAP15" s="2"/>
      <c r="NAQ15" s="2"/>
      <c r="NAR15" s="2"/>
      <c r="NAS15" s="2"/>
      <c r="NAT15" s="2"/>
      <c r="NAU15" s="2"/>
      <c r="NAV15" s="2"/>
      <c r="NAW15" s="2"/>
      <c r="NAX15" s="2"/>
      <c r="NAY15" s="2"/>
      <c r="NAZ15" s="2"/>
      <c r="NBA15" s="2"/>
      <c r="NBB15" s="2"/>
      <c r="NBC15" s="2"/>
      <c r="NBD15" s="2"/>
      <c r="NBE15" s="2"/>
      <c r="NBF15" s="2"/>
      <c r="NBG15" s="2"/>
      <c r="NBH15" s="2"/>
      <c r="NBI15" s="2"/>
      <c r="NBJ15" s="2"/>
      <c r="NBK15" s="2"/>
      <c r="NBL15" s="2"/>
      <c r="NBM15" s="2"/>
      <c r="NBN15" s="2"/>
      <c r="NBO15" s="2"/>
      <c r="NBP15" s="2"/>
      <c r="NBQ15" s="2"/>
      <c r="NBR15" s="2"/>
      <c r="NBS15" s="2"/>
      <c r="NBT15" s="2"/>
      <c r="NBU15" s="2"/>
      <c r="NBV15" s="2"/>
      <c r="NBW15" s="2"/>
      <c r="NBX15" s="2"/>
      <c r="NBY15" s="2"/>
      <c r="NBZ15" s="2"/>
      <c r="NCA15" s="2"/>
      <c r="NCB15" s="2"/>
      <c r="NCC15" s="2"/>
      <c r="NCD15" s="2"/>
      <c r="NCE15" s="2"/>
      <c r="NCF15" s="2"/>
      <c r="NCG15" s="2"/>
      <c r="NCH15" s="2"/>
      <c r="NCI15" s="2"/>
      <c r="NCJ15" s="2"/>
      <c r="NCK15" s="2"/>
      <c r="NCL15" s="2"/>
      <c r="NCM15" s="2"/>
      <c r="NCN15" s="2"/>
      <c r="NCO15" s="2"/>
      <c r="NCP15" s="2"/>
      <c r="NCQ15" s="2"/>
      <c r="NCR15" s="2"/>
      <c r="NCS15" s="2"/>
      <c r="NCT15" s="2"/>
      <c r="NCU15" s="2"/>
      <c r="NCV15" s="2"/>
      <c r="NCW15" s="2"/>
      <c r="NCX15" s="2"/>
      <c r="NCY15" s="2"/>
      <c r="NCZ15" s="2"/>
      <c r="NDA15" s="2"/>
      <c r="NDB15" s="2"/>
      <c r="NDC15" s="2"/>
      <c r="NDD15" s="2"/>
      <c r="NDE15" s="2"/>
      <c r="NDF15" s="2"/>
      <c r="NDG15" s="2"/>
      <c r="NDH15" s="2"/>
      <c r="NDI15" s="2"/>
      <c r="NDJ15" s="2"/>
      <c r="NDK15" s="2"/>
      <c r="NDL15" s="2"/>
      <c r="NDM15" s="2"/>
      <c r="NDN15" s="2"/>
      <c r="NDO15" s="2"/>
      <c r="NDP15" s="2"/>
      <c r="NDQ15" s="2"/>
      <c r="NDR15" s="2"/>
      <c r="NDS15" s="2"/>
      <c r="NDT15" s="2"/>
      <c r="NDU15" s="2"/>
      <c r="NDV15" s="2"/>
      <c r="NDW15" s="2"/>
      <c r="NDX15" s="2"/>
      <c r="NDY15" s="2"/>
      <c r="NDZ15" s="2"/>
      <c r="NEA15" s="2"/>
      <c r="NEB15" s="2"/>
      <c r="NEC15" s="2"/>
      <c r="NED15" s="2"/>
      <c r="NEE15" s="2"/>
      <c r="NEF15" s="2"/>
      <c r="NEG15" s="2"/>
      <c r="NEH15" s="2"/>
      <c r="NEI15" s="2"/>
      <c r="NEJ15" s="2"/>
      <c r="NEK15" s="2"/>
      <c r="NEL15" s="2"/>
      <c r="NEM15" s="2"/>
      <c r="NEN15" s="2"/>
      <c r="NEO15" s="2"/>
      <c r="NEP15" s="2"/>
      <c r="NEQ15" s="2"/>
      <c r="NER15" s="2"/>
      <c r="NES15" s="2"/>
      <c r="NET15" s="2"/>
      <c r="NEU15" s="2"/>
      <c r="NEV15" s="2"/>
      <c r="NEW15" s="2"/>
      <c r="NEX15" s="2"/>
      <c r="NEY15" s="2"/>
      <c r="NEZ15" s="2"/>
      <c r="NFA15" s="2"/>
      <c r="NFB15" s="2"/>
      <c r="NFC15" s="2"/>
      <c r="NFD15" s="2"/>
      <c r="NFE15" s="2"/>
      <c r="NFF15" s="2"/>
      <c r="NFG15" s="2"/>
      <c r="NFH15" s="2"/>
      <c r="NFI15" s="2"/>
      <c r="NFJ15" s="2"/>
      <c r="NFK15" s="2"/>
      <c r="NFL15" s="2"/>
      <c r="NFM15" s="2"/>
      <c r="NFN15" s="2"/>
      <c r="NFO15" s="2"/>
      <c r="NFP15" s="2"/>
      <c r="NFQ15" s="2"/>
      <c r="NFR15" s="2"/>
      <c r="NFS15" s="2"/>
      <c r="NFT15" s="2"/>
      <c r="NFU15" s="2"/>
      <c r="NFV15" s="2"/>
      <c r="NFW15" s="2"/>
      <c r="NFX15" s="2"/>
      <c r="NFY15" s="2"/>
      <c r="NFZ15" s="2"/>
      <c r="NGA15" s="2"/>
      <c r="NGB15" s="2"/>
      <c r="NGC15" s="2"/>
      <c r="NGD15" s="2"/>
      <c r="NGE15" s="2"/>
      <c r="NGF15" s="2"/>
      <c r="NGG15" s="2"/>
      <c r="NGH15" s="2"/>
      <c r="NGI15" s="2"/>
      <c r="NGJ15" s="2"/>
      <c r="NGK15" s="2"/>
      <c r="NGL15" s="2"/>
      <c r="NGM15" s="2"/>
      <c r="NGN15" s="2"/>
      <c r="NGO15" s="2"/>
      <c r="NGP15" s="2"/>
      <c r="NGQ15" s="2"/>
      <c r="NGR15" s="2"/>
      <c r="NGS15" s="2"/>
      <c r="NGT15" s="2"/>
      <c r="NGU15" s="2"/>
      <c r="NGV15" s="2"/>
      <c r="NGW15" s="2"/>
      <c r="NGX15" s="2"/>
      <c r="NGY15" s="2"/>
      <c r="NGZ15" s="2"/>
      <c r="NHA15" s="2"/>
      <c r="NHB15" s="2"/>
      <c r="NHC15" s="2"/>
      <c r="NHD15" s="2"/>
      <c r="NHE15" s="2"/>
      <c r="NHF15" s="2"/>
      <c r="NHG15" s="2"/>
      <c r="NHH15" s="2"/>
      <c r="NHI15" s="2"/>
      <c r="NHJ15" s="2"/>
      <c r="NHK15" s="2"/>
      <c r="NHL15" s="2"/>
      <c r="NHM15" s="2"/>
      <c r="NHN15" s="2"/>
      <c r="NHO15" s="2"/>
      <c r="NHP15" s="2"/>
      <c r="NHQ15" s="2"/>
      <c r="NHR15" s="2"/>
      <c r="NHS15" s="2"/>
      <c r="NHT15" s="2"/>
      <c r="NHU15" s="2"/>
    </row>
    <row r="16" spans="1:9693" s="17" customFormat="1" ht="32.25" customHeight="1" x14ac:dyDescent="0.2">
      <c r="A16" s="59" t="s">
        <v>141</v>
      </c>
      <c r="B16" s="12" t="s">
        <v>138</v>
      </c>
      <c r="C16" s="78">
        <v>0</v>
      </c>
      <c r="D16" s="78">
        <v>0</v>
      </c>
      <c r="E16" s="78">
        <v>0</v>
      </c>
      <c r="F16" s="78">
        <v>16000</v>
      </c>
      <c r="G16" s="78">
        <v>16000</v>
      </c>
      <c r="H16" s="78">
        <v>16000</v>
      </c>
      <c r="I16" s="78">
        <v>31600</v>
      </c>
      <c r="J16" s="78">
        <v>31600</v>
      </c>
      <c r="K16" s="78">
        <v>31600</v>
      </c>
      <c r="L16" s="78">
        <v>42800</v>
      </c>
      <c r="M16" s="78">
        <v>42800</v>
      </c>
      <c r="N16" s="78">
        <v>42800</v>
      </c>
      <c r="O16" s="78">
        <v>14286</v>
      </c>
      <c r="P16" s="78">
        <v>14286</v>
      </c>
      <c r="Q16" s="78">
        <v>14286</v>
      </c>
      <c r="R16" s="78">
        <v>18100.3</v>
      </c>
      <c r="S16" s="78">
        <v>18100.3</v>
      </c>
      <c r="T16" s="78">
        <v>18100.3</v>
      </c>
      <c r="U16" s="78">
        <v>0</v>
      </c>
      <c r="V16" s="78">
        <v>0</v>
      </c>
      <c r="W16" s="78">
        <v>0</v>
      </c>
      <c r="X16" s="78">
        <v>0</v>
      </c>
      <c r="Y16" s="78">
        <v>0</v>
      </c>
      <c r="Z16" s="78">
        <v>0</v>
      </c>
      <c r="AA16" s="78">
        <v>0</v>
      </c>
      <c r="AB16" s="78">
        <v>0</v>
      </c>
      <c r="AC16" s="119">
        <v>0</v>
      </c>
      <c r="AD16" s="51">
        <f>F16+I16+L16+O16+R16</f>
        <v>122786.3</v>
      </c>
      <c r="AE16" s="147">
        <f>G16+J16+M16+P16+S16</f>
        <v>122786.3</v>
      </c>
      <c r="AF16" s="147">
        <f>H16+K16+N16+Q16+T16</f>
        <v>122786.3</v>
      </c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</row>
    <row r="17" spans="1:74" ht="68.25" customHeight="1" x14ac:dyDescent="0.2">
      <c r="A17" s="21" t="s">
        <v>30</v>
      </c>
      <c r="B17" s="71" t="s">
        <v>63</v>
      </c>
      <c r="C17" s="90">
        <f t="shared" ref="C17:Q17" si="1">C18</f>
        <v>0</v>
      </c>
      <c r="D17" s="90">
        <f t="shared" si="1"/>
        <v>0</v>
      </c>
      <c r="E17" s="90">
        <f t="shared" si="1"/>
        <v>0</v>
      </c>
      <c r="F17" s="90">
        <f t="shared" si="1"/>
        <v>0</v>
      </c>
      <c r="G17" s="90">
        <f t="shared" si="1"/>
        <v>0</v>
      </c>
      <c r="H17" s="90">
        <f t="shared" si="1"/>
        <v>0</v>
      </c>
      <c r="I17" s="90">
        <f t="shared" si="1"/>
        <v>0</v>
      </c>
      <c r="J17" s="90">
        <f t="shared" si="1"/>
        <v>0</v>
      </c>
      <c r="K17" s="90">
        <f t="shared" si="1"/>
        <v>0</v>
      </c>
      <c r="L17" s="90">
        <f t="shared" si="1"/>
        <v>0</v>
      </c>
      <c r="M17" s="90">
        <f t="shared" si="1"/>
        <v>0</v>
      </c>
      <c r="N17" s="90">
        <f t="shared" si="1"/>
        <v>0</v>
      </c>
      <c r="O17" s="90">
        <f t="shared" si="1"/>
        <v>1603.5</v>
      </c>
      <c r="P17" s="90">
        <f t="shared" si="1"/>
        <v>1603.5</v>
      </c>
      <c r="Q17" s="90">
        <f t="shared" si="1"/>
        <v>1603.5</v>
      </c>
      <c r="R17" s="79">
        <v>0</v>
      </c>
      <c r="S17" s="79">
        <v>0</v>
      </c>
      <c r="T17" s="79">
        <v>0</v>
      </c>
      <c r="U17" s="79">
        <f t="shared" ref="U17:AF17" si="2">U18</f>
        <v>2217.6</v>
      </c>
      <c r="V17" s="79">
        <f t="shared" si="2"/>
        <v>2214.9</v>
      </c>
      <c r="W17" s="79">
        <f t="shared" si="2"/>
        <v>2214.9</v>
      </c>
      <c r="X17" s="79">
        <f t="shared" si="2"/>
        <v>4487.2</v>
      </c>
      <c r="Y17" s="79">
        <f t="shared" si="2"/>
        <v>4486.3</v>
      </c>
      <c r="Z17" s="79">
        <f t="shared" si="2"/>
        <v>4486.3</v>
      </c>
      <c r="AA17" s="79">
        <f t="shared" si="2"/>
        <v>1499.2</v>
      </c>
      <c r="AB17" s="79">
        <f t="shared" si="2"/>
        <v>1196.4000000000001</v>
      </c>
      <c r="AC17" s="124">
        <f t="shared" si="2"/>
        <v>1196.4000000000001</v>
      </c>
      <c r="AD17" s="91">
        <f t="shared" si="2"/>
        <v>9807.5</v>
      </c>
      <c r="AE17" s="146">
        <f t="shared" si="2"/>
        <v>9501.1</v>
      </c>
      <c r="AF17" s="146">
        <f t="shared" si="2"/>
        <v>9501.1</v>
      </c>
    </row>
    <row r="18" spans="1:74" ht="39.75" customHeight="1" x14ac:dyDescent="0.2">
      <c r="A18" s="28" t="s">
        <v>47</v>
      </c>
      <c r="B18" s="28" t="s">
        <v>39</v>
      </c>
      <c r="C18" s="92">
        <v>0</v>
      </c>
      <c r="D18" s="92">
        <v>0</v>
      </c>
      <c r="E18" s="92">
        <v>0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92">
        <v>0</v>
      </c>
      <c r="O18" s="92">
        <v>1603.5</v>
      </c>
      <c r="P18" s="92">
        <v>1603.5</v>
      </c>
      <c r="Q18" s="92">
        <v>1603.5</v>
      </c>
      <c r="R18" s="11">
        <v>0</v>
      </c>
      <c r="S18" s="11">
        <v>0</v>
      </c>
      <c r="T18" s="11">
        <v>0</v>
      </c>
      <c r="U18" s="11">
        <v>2217.6</v>
      </c>
      <c r="V18" s="11">
        <v>2214.9</v>
      </c>
      <c r="W18" s="11">
        <v>2214.9</v>
      </c>
      <c r="X18" s="11">
        <v>4487.2</v>
      </c>
      <c r="Y18" s="11">
        <v>4486.3</v>
      </c>
      <c r="Z18" s="11">
        <v>4486.3</v>
      </c>
      <c r="AA18" s="11">
        <v>1499.2</v>
      </c>
      <c r="AB18" s="22">
        <v>1196.4000000000001</v>
      </c>
      <c r="AC18" s="126">
        <v>1196.4000000000001</v>
      </c>
      <c r="AD18" s="92">
        <f>O18+U18+X18+AA18</f>
        <v>9807.5</v>
      </c>
      <c r="AE18" s="111">
        <f>P18+V18+Y18+AB18</f>
        <v>9501.1</v>
      </c>
      <c r="AF18" s="111">
        <f t="shared" ref="AF18" si="3">Q18+W18+Z18+AC18</f>
        <v>9501.1</v>
      </c>
    </row>
    <row r="19" spans="1:74" ht="24.75" customHeight="1" x14ac:dyDescent="0.2">
      <c r="A19" s="168"/>
      <c r="B19" s="169" t="s">
        <v>147</v>
      </c>
      <c r="C19" s="170">
        <v>0</v>
      </c>
      <c r="D19" s="170">
        <v>0</v>
      </c>
      <c r="E19" s="170">
        <v>0</v>
      </c>
      <c r="F19" s="170">
        <f t="shared" ref="F19:N19" si="4">F15</f>
        <v>16000</v>
      </c>
      <c r="G19" s="170">
        <f t="shared" si="4"/>
        <v>16000</v>
      </c>
      <c r="H19" s="170">
        <f t="shared" si="4"/>
        <v>16000</v>
      </c>
      <c r="I19" s="170">
        <f t="shared" si="4"/>
        <v>31600</v>
      </c>
      <c r="J19" s="170">
        <f t="shared" si="4"/>
        <v>31600</v>
      </c>
      <c r="K19" s="170">
        <f t="shared" si="4"/>
        <v>31600</v>
      </c>
      <c r="L19" s="170">
        <f t="shared" si="4"/>
        <v>42800</v>
      </c>
      <c r="M19" s="170">
        <f t="shared" si="4"/>
        <v>42800</v>
      </c>
      <c r="N19" s="170">
        <f t="shared" si="4"/>
        <v>42800</v>
      </c>
      <c r="O19" s="170">
        <f>O15+O17</f>
        <v>15889.5</v>
      </c>
      <c r="P19" s="170">
        <f>P15+P17</f>
        <v>15889.5</v>
      </c>
      <c r="Q19" s="170">
        <f>Q15+Q17</f>
        <v>15889.5</v>
      </c>
      <c r="R19" s="171">
        <f>R15</f>
        <v>18100.3</v>
      </c>
      <c r="S19" s="171">
        <f>S15</f>
        <v>18100.3</v>
      </c>
      <c r="T19" s="171">
        <f>T15</f>
        <v>18100.3</v>
      </c>
      <c r="U19" s="171">
        <f t="shared" ref="U19:AC19" si="5">U17</f>
        <v>2217.6</v>
      </c>
      <c r="V19" s="171">
        <f t="shared" si="5"/>
        <v>2214.9</v>
      </c>
      <c r="W19" s="171">
        <f t="shared" si="5"/>
        <v>2214.9</v>
      </c>
      <c r="X19" s="171">
        <f t="shared" si="5"/>
        <v>4487.2</v>
      </c>
      <c r="Y19" s="171">
        <f t="shared" si="5"/>
        <v>4486.3</v>
      </c>
      <c r="Z19" s="171">
        <f t="shared" si="5"/>
        <v>4486.3</v>
      </c>
      <c r="AA19" s="172">
        <f t="shared" si="5"/>
        <v>1499.2</v>
      </c>
      <c r="AB19" s="172">
        <f t="shared" si="5"/>
        <v>1196.4000000000001</v>
      </c>
      <c r="AC19" s="173">
        <f t="shared" si="5"/>
        <v>1196.4000000000001</v>
      </c>
      <c r="AD19" s="170">
        <f>F19+I19+L19+O19+R19+U19+X19+AA19</f>
        <v>132593.80000000002</v>
      </c>
      <c r="AE19" s="174">
        <f>G19+J19+M19+P19+S19+V19+Y19+AB19</f>
        <v>132287.4</v>
      </c>
      <c r="AF19" s="174">
        <f>H19+K19+N19+Q19+T19+W19+Z19+AC19</f>
        <v>132287.4</v>
      </c>
    </row>
    <row r="20" spans="1:74" s="5" customFormat="1" ht="16.5" customHeight="1" x14ac:dyDescent="0.2">
      <c r="A20" s="177" t="s">
        <v>14</v>
      </c>
      <c r="B20" s="178"/>
      <c r="C20" s="178"/>
      <c r="D20" s="178"/>
      <c r="E20" s="178"/>
      <c r="F20" s="178"/>
      <c r="G20" s="178"/>
      <c r="H20" s="178"/>
      <c r="I20" s="178"/>
      <c r="J20" s="178"/>
      <c r="K20" s="178"/>
      <c r="L20" s="178"/>
      <c r="M20" s="178"/>
      <c r="N20" s="178"/>
      <c r="O20" s="178"/>
      <c r="P20" s="178"/>
      <c r="Q20" s="178"/>
      <c r="R20" s="178"/>
      <c r="S20" s="178"/>
      <c r="T20" s="178"/>
      <c r="U20" s="178"/>
      <c r="V20" s="178"/>
      <c r="W20" s="178"/>
      <c r="X20" s="178"/>
      <c r="Y20" s="178"/>
      <c r="Z20" s="178"/>
      <c r="AA20" s="178"/>
      <c r="AB20" s="178"/>
      <c r="AC20" s="178"/>
      <c r="AD20" s="159"/>
      <c r="AE20" s="143"/>
      <c r="AF20" s="144"/>
    </row>
    <row r="21" spans="1:74" s="35" customFormat="1" ht="72" customHeight="1" x14ac:dyDescent="0.2">
      <c r="A21" s="21" t="s">
        <v>31</v>
      </c>
      <c r="B21" s="36" t="s">
        <v>143</v>
      </c>
      <c r="C21" s="91">
        <f t="shared" ref="C21:AC21" si="6">C23+C24+C25+C26</f>
        <v>7570.4000000000005</v>
      </c>
      <c r="D21" s="91">
        <f t="shared" si="6"/>
        <v>7309.4000000000005</v>
      </c>
      <c r="E21" s="91">
        <f t="shared" si="6"/>
        <v>7309.4000000000005</v>
      </c>
      <c r="F21" s="91">
        <f t="shared" si="6"/>
        <v>8650.7999999999993</v>
      </c>
      <c r="G21" s="91">
        <f t="shared" si="6"/>
        <v>8602.7999999999993</v>
      </c>
      <c r="H21" s="91">
        <f t="shared" si="6"/>
        <v>8602.7999999999993</v>
      </c>
      <c r="I21" s="8">
        <f t="shared" si="6"/>
        <v>14333.3</v>
      </c>
      <c r="J21" s="8">
        <f t="shared" si="6"/>
        <v>14325.900000000001</v>
      </c>
      <c r="K21" s="8">
        <f t="shared" si="6"/>
        <v>14325.900000000001</v>
      </c>
      <c r="L21" s="8">
        <f t="shared" si="6"/>
        <v>6091.1</v>
      </c>
      <c r="M21" s="8">
        <f t="shared" si="6"/>
        <v>6089.9</v>
      </c>
      <c r="N21" s="8">
        <f t="shared" si="6"/>
        <v>6089.9</v>
      </c>
      <c r="O21" s="8">
        <f t="shared" si="6"/>
        <v>26192.300000000003</v>
      </c>
      <c r="P21" s="8">
        <f t="shared" si="6"/>
        <v>25637.4</v>
      </c>
      <c r="Q21" s="8">
        <f t="shared" si="6"/>
        <v>25637.4</v>
      </c>
      <c r="R21" s="8">
        <f t="shared" si="6"/>
        <v>21016</v>
      </c>
      <c r="S21" s="8">
        <f t="shared" si="6"/>
        <v>20929.400000000001</v>
      </c>
      <c r="T21" s="8">
        <f t="shared" si="6"/>
        <v>20929.400000000001</v>
      </c>
      <c r="U21" s="8">
        <f t="shared" si="6"/>
        <v>26313.7</v>
      </c>
      <c r="V21" s="8">
        <f t="shared" si="6"/>
        <v>26086.600000000002</v>
      </c>
      <c r="W21" s="8">
        <f t="shared" si="6"/>
        <v>26086.600000000002</v>
      </c>
      <c r="X21" s="8">
        <f t="shared" si="6"/>
        <v>23783.7</v>
      </c>
      <c r="Y21" s="8">
        <f t="shared" si="6"/>
        <v>23576.9</v>
      </c>
      <c r="Z21" s="8">
        <f t="shared" si="6"/>
        <v>23576.9</v>
      </c>
      <c r="AA21" s="18">
        <f t="shared" si="6"/>
        <v>30915.3</v>
      </c>
      <c r="AB21" s="18">
        <f t="shared" si="6"/>
        <v>30902</v>
      </c>
      <c r="AC21" s="127">
        <f t="shared" si="6"/>
        <v>30902</v>
      </c>
      <c r="AD21" s="8">
        <f>C21+F21+I21+L21+O21+R21+U21+X21+AA21</f>
        <v>164866.59999999998</v>
      </c>
      <c r="AE21" s="18">
        <f>D21+G21+J21+M21+P21+S21+V21+Y21+AB21</f>
        <v>163460.30000000002</v>
      </c>
      <c r="AF21" s="8">
        <f>E21+H21+K21+N21+Q21+T21+W21+Z21+AC21</f>
        <v>163460.30000000002</v>
      </c>
      <c r="AG21" s="23"/>
      <c r="AH21" s="23"/>
      <c r="AI21" s="23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34"/>
    </row>
    <row r="22" spans="1:74" s="31" customFormat="1" ht="38.25" hidden="1" customHeight="1" x14ac:dyDescent="0.2">
      <c r="A22" s="39" t="s">
        <v>64</v>
      </c>
      <c r="B22" s="39" t="s">
        <v>34</v>
      </c>
      <c r="C22" s="93"/>
      <c r="D22" s="93"/>
      <c r="E22" s="93"/>
      <c r="F22" s="93"/>
      <c r="G22" s="93"/>
      <c r="H22" s="93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40">
        <v>0</v>
      </c>
      <c r="AB22" s="22">
        <v>0</v>
      </c>
      <c r="AC22" s="126">
        <f t="shared" ref="AC22:AC25" si="7">AB22</f>
        <v>0</v>
      </c>
      <c r="AD22" s="160" t="s">
        <v>86</v>
      </c>
      <c r="AE22" s="145"/>
      <c r="AF22" s="150"/>
      <c r="AG22" s="154"/>
      <c r="AH22" s="29"/>
      <c r="AI22" s="29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30"/>
      <c r="BT22" s="30"/>
      <c r="BU22" s="30"/>
      <c r="BV22" s="33"/>
    </row>
    <row r="23" spans="1:74" s="31" customFormat="1" ht="36.75" customHeight="1" x14ac:dyDescent="0.2">
      <c r="A23" s="166" t="s">
        <v>106</v>
      </c>
      <c r="B23" s="39" t="s">
        <v>105</v>
      </c>
      <c r="C23" s="93">
        <v>1154.2</v>
      </c>
      <c r="D23" s="93">
        <v>1142.7</v>
      </c>
      <c r="E23" s="93">
        <v>1142.7</v>
      </c>
      <c r="F23" s="93">
        <v>258.10000000000002</v>
      </c>
      <c r="G23" s="93">
        <v>255.5</v>
      </c>
      <c r="H23" s="93">
        <v>255.5</v>
      </c>
      <c r="I23" s="66">
        <v>280</v>
      </c>
      <c r="J23" s="66">
        <v>280</v>
      </c>
      <c r="K23" s="66">
        <v>280</v>
      </c>
      <c r="L23" s="66">
        <v>700</v>
      </c>
      <c r="M23" s="66">
        <v>700</v>
      </c>
      <c r="N23" s="66">
        <v>700</v>
      </c>
      <c r="O23" s="66">
        <v>5268.5</v>
      </c>
      <c r="P23" s="66">
        <v>5268.5</v>
      </c>
      <c r="Q23" s="66">
        <v>5268.5</v>
      </c>
      <c r="R23" s="66">
        <v>0</v>
      </c>
      <c r="S23" s="66">
        <v>0</v>
      </c>
      <c r="T23" s="66">
        <v>0</v>
      </c>
      <c r="U23" s="66">
        <v>0</v>
      </c>
      <c r="V23" s="66">
        <v>0</v>
      </c>
      <c r="W23" s="66">
        <v>0</v>
      </c>
      <c r="X23" s="66">
        <v>0</v>
      </c>
      <c r="Y23" s="66">
        <v>0</v>
      </c>
      <c r="Z23" s="66">
        <v>0</v>
      </c>
      <c r="AA23" s="66">
        <v>0</v>
      </c>
      <c r="AB23" s="66">
        <v>0</v>
      </c>
      <c r="AC23" s="128">
        <v>0</v>
      </c>
      <c r="AD23" s="11">
        <f>C23+F23+I23+L23+O23</f>
        <v>7660.8</v>
      </c>
      <c r="AE23" s="22">
        <f>D23+G23+J23+M23+P23</f>
        <v>7646.7</v>
      </c>
      <c r="AF23" s="11">
        <f>E23+H23+K23+N23+Q23</f>
        <v>7646.7</v>
      </c>
      <c r="AG23" s="29"/>
      <c r="AH23" s="29"/>
      <c r="AI23" s="29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3"/>
    </row>
    <row r="24" spans="1:74" s="31" customFormat="1" ht="24.75" customHeight="1" x14ac:dyDescent="0.2">
      <c r="A24" s="39" t="s">
        <v>64</v>
      </c>
      <c r="B24" s="39" t="s">
        <v>34</v>
      </c>
      <c r="C24" s="93">
        <v>623.1</v>
      </c>
      <c r="D24" s="93">
        <v>623.1</v>
      </c>
      <c r="E24" s="93">
        <v>623.1</v>
      </c>
      <c r="F24" s="93">
        <v>415.9</v>
      </c>
      <c r="G24" s="93">
        <v>415.9</v>
      </c>
      <c r="H24" s="93">
        <v>415.9</v>
      </c>
      <c r="I24" s="66">
        <v>1768</v>
      </c>
      <c r="J24" s="66">
        <v>1768</v>
      </c>
      <c r="K24" s="66">
        <v>1768</v>
      </c>
      <c r="L24" s="66">
        <v>100</v>
      </c>
      <c r="M24" s="66">
        <v>100</v>
      </c>
      <c r="N24" s="66">
        <v>100</v>
      </c>
      <c r="O24" s="66">
        <v>0</v>
      </c>
      <c r="P24" s="66">
        <v>0</v>
      </c>
      <c r="Q24" s="66">
        <v>0</v>
      </c>
      <c r="R24" s="66">
        <v>1157</v>
      </c>
      <c r="S24" s="66">
        <v>1134</v>
      </c>
      <c r="T24" s="66">
        <v>1134</v>
      </c>
      <c r="U24" s="66">
        <v>0</v>
      </c>
      <c r="V24" s="66">
        <v>0</v>
      </c>
      <c r="W24" s="66">
        <v>0</v>
      </c>
      <c r="X24" s="66">
        <v>326</v>
      </c>
      <c r="Y24" s="66">
        <v>326</v>
      </c>
      <c r="Z24" s="66">
        <v>326</v>
      </c>
      <c r="AA24" s="40">
        <v>0</v>
      </c>
      <c r="AB24" s="40">
        <v>0</v>
      </c>
      <c r="AC24" s="129">
        <v>0</v>
      </c>
      <c r="AD24" s="11">
        <f>C24+F24+I24+L24+R24+X24</f>
        <v>4390</v>
      </c>
      <c r="AE24" s="22">
        <f>D24+G24+J24+M24+S24+Y24</f>
        <v>4367</v>
      </c>
      <c r="AF24" s="11">
        <f>E24+H24+K24+N24+T24+Z24</f>
        <v>4367</v>
      </c>
      <c r="AG24" s="29"/>
      <c r="AH24" s="29"/>
      <c r="AI24" s="29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30"/>
      <c r="BR24" s="30"/>
      <c r="BS24" s="30"/>
      <c r="BT24" s="30"/>
      <c r="BU24" s="30"/>
      <c r="BV24" s="33"/>
    </row>
    <row r="25" spans="1:74" s="73" customFormat="1" ht="38.25" customHeight="1" x14ac:dyDescent="0.2">
      <c r="A25" s="65" t="s">
        <v>48</v>
      </c>
      <c r="B25" s="39" t="s">
        <v>49</v>
      </c>
      <c r="C25" s="93">
        <v>4076.3</v>
      </c>
      <c r="D25" s="93">
        <v>4072.4</v>
      </c>
      <c r="E25" s="93">
        <v>4072.4</v>
      </c>
      <c r="F25" s="93">
        <v>2674.4</v>
      </c>
      <c r="G25" s="93">
        <v>2674.4</v>
      </c>
      <c r="H25" s="93">
        <v>2674.4</v>
      </c>
      <c r="I25" s="66">
        <v>3688.2</v>
      </c>
      <c r="J25" s="66">
        <v>3680.8</v>
      </c>
      <c r="K25" s="66">
        <v>3680.8</v>
      </c>
      <c r="L25" s="66">
        <v>3507</v>
      </c>
      <c r="M25" s="66">
        <v>3507</v>
      </c>
      <c r="N25" s="66">
        <v>3507</v>
      </c>
      <c r="O25" s="66">
        <v>3498.6</v>
      </c>
      <c r="P25" s="66">
        <v>3498.6</v>
      </c>
      <c r="Q25" s="66">
        <v>3498.6</v>
      </c>
      <c r="R25" s="66">
        <v>4065.7</v>
      </c>
      <c r="S25" s="66">
        <v>4052.9</v>
      </c>
      <c r="T25" s="66">
        <v>4052.9</v>
      </c>
      <c r="U25" s="66">
        <v>4049.5</v>
      </c>
      <c r="V25" s="66">
        <v>3899.4</v>
      </c>
      <c r="W25" s="66">
        <v>3899.4</v>
      </c>
      <c r="X25" s="66">
        <v>3588.4</v>
      </c>
      <c r="Y25" s="66">
        <v>3588.4</v>
      </c>
      <c r="Z25" s="66">
        <v>3588.4</v>
      </c>
      <c r="AA25" s="40">
        <v>3287.5</v>
      </c>
      <c r="AB25" s="40">
        <v>3275.4</v>
      </c>
      <c r="AC25" s="129">
        <f t="shared" si="7"/>
        <v>3275.4</v>
      </c>
      <c r="AD25" s="7">
        <f t="shared" ref="AD25:AF26" si="8">C25+F25+I25+L25+O25+R25+U25+X25+AA25</f>
        <v>32435.600000000002</v>
      </c>
      <c r="AE25" s="22">
        <f t="shared" si="8"/>
        <v>32249.300000000007</v>
      </c>
      <c r="AF25" s="11">
        <f t="shared" si="8"/>
        <v>32249.300000000007</v>
      </c>
      <c r="AG25" s="29"/>
      <c r="AH25" s="29"/>
      <c r="AI25" s="29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72"/>
    </row>
    <row r="26" spans="1:74" s="19" customFormat="1" ht="44.25" customHeight="1" x14ac:dyDescent="0.2">
      <c r="A26" s="167" t="s">
        <v>50</v>
      </c>
      <c r="B26" s="167" t="s">
        <v>12</v>
      </c>
      <c r="C26" s="92">
        <v>1716.8</v>
      </c>
      <c r="D26" s="92">
        <v>1471.2</v>
      </c>
      <c r="E26" s="92">
        <v>1471.2</v>
      </c>
      <c r="F26" s="92">
        <v>5302.4</v>
      </c>
      <c r="G26" s="92">
        <v>5257</v>
      </c>
      <c r="H26" s="92">
        <v>5257</v>
      </c>
      <c r="I26" s="11">
        <v>8597.1</v>
      </c>
      <c r="J26" s="11">
        <v>8597.1</v>
      </c>
      <c r="K26" s="11">
        <v>8597.1</v>
      </c>
      <c r="L26" s="11">
        <v>1784.1</v>
      </c>
      <c r="M26" s="11">
        <v>1782.9</v>
      </c>
      <c r="N26" s="11">
        <v>1782.9</v>
      </c>
      <c r="O26" s="11">
        <v>17425.2</v>
      </c>
      <c r="P26" s="7">
        <v>16870.3</v>
      </c>
      <c r="Q26" s="7">
        <v>16870.3</v>
      </c>
      <c r="R26" s="11">
        <v>15793.3</v>
      </c>
      <c r="S26" s="11">
        <v>15742.5</v>
      </c>
      <c r="T26" s="11">
        <v>15742.5</v>
      </c>
      <c r="U26" s="11">
        <v>22264.2</v>
      </c>
      <c r="V26" s="11">
        <v>22187.200000000001</v>
      </c>
      <c r="W26" s="11">
        <v>22187.200000000001</v>
      </c>
      <c r="X26" s="11">
        <v>19869.3</v>
      </c>
      <c r="Y26" s="11">
        <v>19662.5</v>
      </c>
      <c r="Z26" s="11">
        <v>19662.5</v>
      </c>
      <c r="AA26" s="22">
        <v>27627.8</v>
      </c>
      <c r="AB26" s="22">
        <v>27626.6</v>
      </c>
      <c r="AC26" s="126">
        <f t="shared" ref="AC26" si="9">AB26</f>
        <v>27626.6</v>
      </c>
      <c r="AD26" s="7">
        <f t="shared" si="8"/>
        <v>120380.2</v>
      </c>
      <c r="AE26" s="20">
        <f t="shared" si="8"/>
        <v>119197.29999999999</v>
      </c>
      <c r="AF26" s="7">
        <f t="shared" si="8"/>
        <v>119197.29999999999</v>
      </c>
      <c r="AG26" s="23"/>
      <c r="AH26" s="23"/>
      <c r="AI26" s="23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32"/>
    </row>
    <row r="27" spans="1:74" ht="70.5" customHeight="1" x14ac:dyDescent="0.2">
      <c r="A27" s="21" t="s">
        <v>32</v>
      </c>
      <c r="B27" s="36" t="s">
        <v>15</v>
      </c>
      <c r="C27" s="91">
        <f>C28+C29+C30+C31</f>
        <v>20120.600000000002</v>
      </c>
      <c r="D27" s="91">
        <f>D28+D29+D30+D31</f>
        <v>20091.099999999999</v>
      </c>
      <c r="E27" s="91">
        <f>E28+E29+E30+E31</f>
        <v>20091.099999999999</v>
      </c>
      <c r="F27" s="91">
        <f>F28+F29+F32+F33+F35</f>
        <v>31963.599999999999</v>
      </c>
      <c r="G27" s="91">
        <f>G28+G29+G32+G33+G35</f>
        <v>31911.5</v>
      </c>
      <c r="H27" s="91">
        <f>H28+H29+H32+H33+H35</f>
        <v>31911.5</v>
      </c>
      <c r="I27" s="8">
        <f t="shared" ref="I27:Q27" si="10">I34+I35</f>
        <v>15316.8</v>
      </c>
      <c r="J27" s="8">
        <f t="shared" si="10"/>
        <v>15301.099999999999</v>
      </c>
      <c r="K27" s="8">
        <f t="shared" si="10"/>
        <v>15301.099999999999</v>
      </c>
      <c r="L27" s="8">
        <f t="shared" si="10"/>
        <v>15297.699999999999</v>
      </c>
      <c r="M27" s="8">
        <f t="shared" si="10"/>
        <v>15297.699999999999</v>
      </c>
      <c r="N27" s="8">
        <f t="shared" si="10"/>
        <v>15297.699999999999</v>
      </c>
      <c r="O27" s="8">
        <f t="shared" si="10"/>
        <v>4822.8</v>
      </c>
      <c r="P27" s="8">
        <f t="shared" si="10"/>
        <v>4817.8</v>
      </c>
      <c r="Q27" s="8">
        <f t="shared" si="10"/>
        <v>4817.8</v>
      </c>
      <c r="R27" s="8">
        <f t="shared" ref="R27:W27" si="11">R34</f>
        <v>9378</v>
      </c>
      <c r="S27" s="8">
        <f t="shared" si="11"/>
        <v>9293.7999999999993</v>
      </c>
      <c r="T27" s="8">
        <f t="shared" si="11"/>
        <v>9293.7999999999993</v>
      </c>
      <c r="U27" s="8">
        <f t="shared" si="11"/>
        <v>6776.9</v>
      </c>
      <c r="V27" s="8">
        <f t="shared" si="11"/>
        <v>6509.3</v>
      </c>
      <c r="W27" s="8">
        <f t="shared" si="11"/>
        <v>6509.3</v>
      </c>
      <c r="X27" s="8">
        <f>X34+X35</f>
        <v>17755.8</v>
      </c>
      <c r="Y27" s="8">
        <f>Y34+Y35</f>
        <v>17659.7</v>
      </c>
      <c r="Z27" s="8">
        <f>Z34+Z35</f>
        <v>17659.7</v>
      </c>
      <c r="AA27" s="8">
        <f>AA34+AA37</f>
        <v>33817.1</v>
      </c>
      <c r="AB27" s="8">
        <f>AB34+AB37</f>
        <v>33729.501000000004</v>
      </c>
      <c r="AC27" s="125">
        <f>AC34+AC37</f>
        <v>33729.501000000004</v>
      </c>
      <c r="AD27" s="8">
        <f>AD28+AD29+AD30+AD31+AD32+AD33+AD34+AD35+AD37</f>
        <v>155249.30000000002</v>
      </c>
      <c r="AE27" s="18">
        <f>AE28+AE29+AE30+AE31+AE32+AE33+AE34+AE35+AE37</f>
        <v>154611.50100000002</v>
      </c>
      <c r="AF27" s="8">
        <f>AF28+AF29+AF30+AF31+AF32+AF33+AF34+AF35+AF37</f>
        <v>154611.50100000002</v>
      </c>
      <c r="AG27" s="24"/>
      <c r="AH27" s="24"/>
      <c r="AI27" s="24"/>
    </row>
    <row r="28" spans="1:74" s="16" customFormat="1" ht="110.25" customHeight="1" x14ac:dyDescent="0.2">
      <c r="A28" s="39" t="s">
        <v>108</v>
      </c>
      <c r="B28" s="12" t="s">
        <v>107</v>
      </c>
      <c r="C28" s="93">
        <v>18080.7</v>
      </c>
      <c r="D28" s="93">
        <v>18065.599999999999</v>
      </c>
      <c r="E28" s="93">
        <v>18065.599999999999</v>
      </c>
      <c r="F28" s="93">
        <v>30276.5</v>
      </c>
      <c r="G28" s="93">
        <v>30275.9</v>
      </c>
      <c r="H28" s="93">
        <v>30275.9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v>0</v>
      </c>
      <c r="Q28" s="66">
        <v>0</v>
      </c>
      <c r="R28" s="66">
        <v>0</v>
      </c>
      <c r="S28" s="66">
        <v>0</v>
      </c>
      <c r="T28" s="66">
        <v>0</v>
      </c>
      <c r="U28" s="66">
        <v>0</v>
      </c>
      <c r="V28" s="66">
        <v>0</v>
      </c>
      <c r="W28" s="66">
        <v>0</v>
      </c>
      <c r="X28" s="66">
        <v>0</v>
      </c>
      <c r="Y28" s="66">
        <v>0</v>
      </c>
      <c r="Z28" s="66">
        <v>0</v>
      </c>
      <c r="AA28" s="66">
        <v>0</v>
      </c>
      <c r="AB28" s="66">
        <v>0</v>
      </c>
      <c r="AC28" s="128">
        <v>0</v>
      </c>
      <c r="AD28" s="11">
        <f t="shared" ref="AD28:AF29" si="12">C28+F28</f>
        <v>48357.2</v>
      </c>
      <c r="AE28" s="22">
        <f t="shared" si="12"/>
        <v>48341.5</v>
      </c>
      <c r="AF28" s="22">
        <f t="shared" si="12"/>
        <v>48341.5</v>
      </c>
    </row>
    <row r="29" spans="1:74" s="16" customFormat="1" ht="76.5" customHeight="1" x14ac:dyDescent="0.2">
      <c r="A29" s="39" t="s">
        <v>109</v>
      </c>
      <c r="B29" s="12" t="s">
        <v>114</v>
      </c>
      <c r="C29" s="93">
        <v>1963.9</v>
      </c>
      <c r="D29" s="93">
        <v>1949.5</v>
      </c>
      <c r="E29" s="93">
        <v>1949.5</v>
      </c>
      <c r="F29" s="93">
        <v>899.6</v>
      </c>
      <c r="G29" s="93">
        <v>899.6</v>
      </c>
      <c r="H29" s="93">
        <v>899.6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v>0</v>
      </c>
      <c r="Q29" s="66">
        <v>0</v>
      </c>
      <c r="R29" s="66">
        <v>0</v>
      </c>
      <c r="S29" s="66">
        <v>0</v>
      </c>
      <c r="T29" s="66">
        <v>0</v>
      </c>
      <c r="U29" s="66">
        <v>0</v>
      </c>
      <c r="V29" s="66">
        <v>0</v>
      </c>
      <c r="W29" s="66">
        <v>0</v>
      </c>
      <c r="X29" s="66">
        <v>0</v>
      </c>
      <c r="Y29" s="66">
        <v>0</v>
      </c>
      <c r="Z29" s="66">
        <v>0</v>
      </c>
      <c r="AA29" s="66">
        <v>0</v>
      </c>
      <c r="AB29" s="66">
        <v>0</v>
      </c>
      <c r="AC29" s="128">
        <v>0</v>
      </c>
      <c r="AD29" s="11">
        <f t="shared" si="12"/>
        <v>2863.5</v>
      </c>
      <c r="AE29" s="22">
        <f t="shared" si="12"/>
        <v>2849.1</v>
      </c>
      <c r="AF29" s="22">
        <f t="shared" si="12"/>
        <v>2849.1</v>
      </c>
    </row>
    <row r="30" spans="1:74" s="16" customFormat="1" ht="52.5" customHeight="1" x14ac:dyDescent="0.2">
      <c r="A30" s="39" t="s">
        <v>110</v>
      </c>
      <c r="B30" s="12" t="s">
        <v>115</v>
      </c>
      <c r="C30" s="93">
        <v>39</v>
      </c>
      <c r="D30" s="93">
        <v>39</v>
      </c>
      <c r="E30" s="93">
        <v>39</v>
      </c>
      <c r="F30" s="93">
        <v>0</v>
      </c>
      <c r="G30" s="93">
        <v>0</v>
      </c>
      <c r="H30" s="93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v>0</v>
      </c>
      <c r="Q30" s="66">
        <v>0</v>
      </c>
      <c r="R30" s="66">
        <v>0</v>
      </c>
      <c r="S30" s="66">
        <v>0</v>
      </c>
      <c r="T30" s="66">
        <v>0</v>
      </c>
      <c r="U30" s="66">
        <v>0</v>
      </c>
      <c r="V30" s="66">
        <v>0</v>
      </c>
      <c r="W30" s="66">
        <v>0</v>
      </c>
      <c r="X30" s="66">
        <v>0</v>
      </c>
      <c r="Y30" s="66">
        <v>0</v>
      </c>
      <c r="Z30" s="66">
        <v>0</v>
      </c>
      <c r="AA30" s="66">
        <v>0</v>
      </c>
      <c r="AB30" s="66">
        <v>0</v>
      </c>
      <c r="AC30" s="128">
        <v>0</v>
      </c>
      <c r="AD30" s="11">
        <f t="shared" ref="AD30:AF31" si="13">C30</f>
        <v>39</v>
      </c>
      <c r="AE30" s="22">
        <f t="shared" si="13"/>
        <v>39</v>
      </c>
      <c r="AF30" s="22">
        <f t="shared" si="13"/>
        <v>39</v>
      </c>
    </row>
    <row r="31" spans="1:74" s="16" customFormat="1" ht="50.25" customHeight="1" x14ac:dyDescent="0.2">
      <c r="A31" s="39" t="s">
        <v>111</v>
      </c>
      <c r="B31" s="12" t="s">
        <v>116</v>
      </c>
      <c r="C31" s="93">
        <v>37</v>
      </c>
      <c r="D31" s="93">
        <v>37</v>
      </c>
      <c r="E31" s="93">
        <v>37</v>
      </c>
      <c r="F31" s="93">
        <v>0</v>
      </c>
      <c r="G31" s="93">
        <v>0</v>
      </c>
      <c r="H31" s="93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0</v>
      </c>
      <c r="P31" s="66">
        <v>0</v>
      </c>
      <c r="Q31" s="66">
        <v>0</v>
      </c>
      <c r="R31" s="66">
        <v>0</v>
      </c>
      <c r="S31" s="66">
        <v>0</v>
      </c>
      <c r="T31" s="66">
        <v>0</v>
      </c>
      <c r="U31" s="66">
        <v>0</v>
      </c>
      <c r="V31" s="66">
        <v>0</v>
      </c>
      <c r="W31" s="66">
        <v>0</v>
      </c>
      <c r="X31" s="66">
        <v>0</v>
      </c>
      <c r="Y31" s="66">
        <v>0</v>
      </c>
      <c r="Z31" s="66">
        <v>0</v>
      </c>
      <c r="AA31" s="66">
        <v>0</v>
      </c>
      <c r="AB31" s="66">
        <v>0</v>
      </c>
      <c r="AC31" s="128">
        <v>0</v>
      </c>
      <c r="AD31" s="11">
        <f t="shared" si="13"/>
        <v>37</v>
      </c>
      <c r="AE31" s="22">
        <f t="shared" si="13"/>
        <v>37</v>
      </c>
      <c r="AF31" s="22">
        <f t="shared" si="13"/>
        <v>37</v>
      </c>
    </row>
    <row r="32" spans="1:74" s="16" customFormat="1" ht="51.75" customHeight="1" x14ac:dyDescent="0.2">
      <c r="A32" s="39" t="s">
        <v>112</v>
      </c>
      <c r="B32" s="59" t="s">
        <v>117</v>
      </c>
      <c r="C32" s="93">
        <v>0</v>
      </c>
      <c r="D32" s="93">
        <v>0</v>
      </c>
      <c r="E32" s="93">
        <v>0</v>
      </c>
      <c r="F32" s="93">
        <v>300</v>
      </c>
      <c r="G32" s="93">
        <v>300</v>
      </c>
      <c r="H32" s="93">
        <v>300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v>0</v>
      </c>
      <c r="Q32" s="66">
        <v>0</v>
      </c>
      <c r="R32" s="66">
        <v>0</v>
      </c>
      <c r="S32" s="66">
        <v>0</v>
      </c>
      <c r="T32" s="66">
        <v>0</v>
      </c>
      <c r="U32" s="66">
        <v>0</v>
      </c>
      <c r="V32" s="66">
        <v>0</v>
      </c>
      <c r="W32" s="66">
        <v>0</v>
      </c>
      <c r="X32" s="66">
        <v>0</v>
      </c>
      <c r="Y32" s="66">
        <v>0</v>
      </c>
      <c r="Z32" s="66">
        <v>0</v>
      </c>
      <c r="AA32" s="66">
        <v>0</v>
      </c>
      <c r="AB32" s="66">
        <v>0</v>
      </c>
      <c r="AC32" s="128">
        <v>0</v>
      </c>
      <c r="AD32" s="11">
        <f t="shared" ref="AD32:AF32" si="14">F32</f>
        <v>300</v>
      </c>
      <c r="AE32" s="22">
        <f t="shared" si="14"/>
        <v>300</v>
      </c>
      <c r="AF32" s="22">
        <f t="shared" si="14"/>
        <v>300</v>
      </c>
    </row>
    <row r="33" spans="1:67" s="16" customFormat="1" ht="51" customHeight="1" x14ac:dyDescent="0.2">
      <c r="A33" s="39" t="s">
        <v>113</v>
      </c>
      <c r="B33" s="59" t="s">
        <v>118</v>
      </c>
      <c r="C33" s="93">
        <v>0</v>
      </c>
      <c r="D33" s="93">
        <v>0</v>
      </c>
      <c r="E33" s="93">
        <v>0</v>
      </c>
      <c r="F33" s="93">
        <v>300</v>
      </c>
      <c r="G33" s="93">
        <v>300</v>
      </c>
      <c r="H33" s="93">
        <v>300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v>0</v>
      </c>
      <c r="Q33" s="66">
        <v>0</v>
      </c>
      <c r="R33" s="66">
        <v>0</v>
      </c>
      <c r="S33" s="66">
        <v>0</v>
      </c>
      <c r="T33" s="66">
        <v>0</v>
      </c>
      <c r="U33" s="66">
        <v>0</v>
      </c>
      <c r="V33" s="66">
        <v>0</v>
      </c>
      <c r="W33" s="66">
        <v>0</v>
      </c>
      <c r="X33" s="66">
        <v>0</v>
      </c>
      <c r="Y33" s="66">
        <v>0</v>
      </c>
      <c r="Z33" s="66">
        <v>0</v>
      </c>
      <c r="AA33" s="66">
        <v>0</v>
      </c>
      <c r="AB33" s="66">
        <v>0</v>
      </c>
      <c r="AC33" s="128">
        <v>0</v>
      </c>
      <c r="AD33" s="11">
        <f t="shared" ref="AD33:AF33" si="15">F33</f>
        <v>300</v>
      </c>
      <c r="AE33" s="22">
        <f t="shared" si="15"/>
        <v>300</v>
      </c>
      <c r="AF33" s="22">
        <f t="shared" si="15"/>
        <v>300</v>
      </c>
    </row>
    <row r="34" spans="1:67" s="17" customFormat="1" ht="54" customHeight="1" x14ac:dyDescent="0.2">
      <c r="A34" s="165" t="s">
        <v>33</v>
      </c>
      <c r="B34" s="59" t="s">
        <v>119</v>
      </c>
      <c r="C34" s="92">
        <v>0</v>
      </c>
      <c r="D34" s="92">
        <v>0</v>
      </c>
      <c r="E34" s="92">
        <v>0</v>
      </c>
      <c r="F34" s="92">
        <v>0</v>
      </c>
      <c r="G34" s="92">
        <v>0</v>
      </c>
      <c r="H34" s="92">
        <v>0</v>
      </c>
      <c r="I34" s="11">
        <v>14566.8</v>
      </c>
      <c r="J34" s="11">
        <v>14566.8</v>
      </c>
      <c r="K34" s="11">
        <v>14566.8</v>
      </c>
      <c r="L34" s="11">
        <v>13636.8</v>
      </c>
      <c r="M34" s="11">
        <v>13636.8</v>
      </c>
      <c r="N34" s="11">
        <v>13636.8</v>
      </c>
      <c r="O34" s="11">
        <v>4472.8</v>
      </c>
      <c r="P34" s="11">
        <v>4467.8</v>
      </c>
      <c r="Q34" s="11">
        <v>4467.8</v>
      </c>
      <c r="R34" s="11">
        <v>9378</v>
      </c>
      <c r="S34" s="11">
        <v>9293.7999999999993</v>
      </c>
      <c r="T34" s="11">
        <v>9293.7999999999993</v>
      </c>
      <c r="U34" s="11">
        <v>6776.9</v>
      </c>
      <c r="V34" s="11">
        <v>6509.3</v>
      </c>
      <c r="W34" s="11">
        <v>6509.3</v>
      </c>
      <c r="X34" s="11">
        <v>17555.8</v>
      </c>
      <c r="Y34" s="11">
        <v>17459.7</v>
      </c>
      <c r="Z34" s="11">
        <v>17459.7</v>
      </c>
      <c r="AA34" s="22">
        <v>33277.4</v>
      </c>
      <c r="AB34" s="22">
        <v>33189.760000000002</v>
      </c>
      <c r="AC34" s="126">
        <f t="shared" ref="AC34" si="16">AB34</f>
        <v>33189.760000000002</v>
      </c>
      <c r="AD34" s="7">
        <f>I34+L34+O34+R34+U34+X34+AA34</f>
        <v>99664.5</v>
      </c>
      <c r="AE34" s="7">
        <f>J34+M34+P34+S34+V34+Y34+AB34</f>
        <v>99123.959999999992</v>
      </c>
      <c r="AF34" s="20">
        <f>K34+N34+Q34+T34+W34+Z34+AC34</f>
        <v>99123.959999999992</v>
      </c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121"/>
    </row>
    <row r="35" spans="1:67" ht="42.75" customHeight="1" x14ac:dyDescent="0.2">
      <c r="A35" s="77" t="s">
        <v>66</v>
      </c>
      <c r="B35" s="12" t="s">
        <v>120</v>
      </c>
      <c r="C35" s="78">
        <v>0</v>
      </c>
      <c r="D35" s="78">
        <v>0</v>
      </c>
      <c r="E35" s="78">
        <v>0</v>
      </c>
      <c r="F35" s="78">
        <v>187.5</v>
      </c>
      <c r="G35" s="78">
        <v>136</v>
      </c>
      <c r="H35" s="78">
        <v>136</v>
      </c>
      <c r="I35" s="78">
        <v>750</v>
      </c>
      <c r="J35" s="78">
        <v>734.3</v>
      </c>
      <c r="K35" s="78">
        <v>734.3</v>
      </c>
      <c r="L35" s="7">
        <v>1660.9</v>
      </c>
      <c r="M35" s="7">
        <v>1660.9</v>
      </c>
      <c r="N35" s="7">
        <v>1660.9</v>
      </c>
      <c r="O35" s="7">
        <v>350</v>
      </c>
      <c r="P35" s="7">
        <v>350</v>
      </c>
      <c r="Q35" s="7">
        <v>350</v>
      </c>
      <c r="R35" s="7">
        <v>0</v>
      </c>
      <c r="S35" s="7">
        <v>0</v>
      </c>
      <c r="T35" s="7">
        <v>0</v>
      </c>
      <c r="U35" s="7">
        <v>0</v>
      </c>
      <c r="V35" s="7">
        <v>0</v>
      </c>
      <c r="W35" s="7">
        <v>0</v>
      </c>
      <c r="X35" s="7">
        <v>200</v>
      </c>
      <c r="Y35" s="7">
        <v>200</v>
      </c>
      <c r="Z35" s="7">
        <v>200</v>
      </c>
      <c r="AA35" s="7">
        <v>0</v>
      </c>
      <c r="AB35" s="7">
        <v>0</v>
      </c>
      <c r="AC35" s="130">
        <v>0</v>
      </c>
      <c r="AD35" s="11">
        <f>F35+I35+L35+O35+X35</f>
        <v>3148.4</v>
      </c>
      <c r="AE35" s="7">
        <f>G35+J35+M35+P35+Y35</f>
        <v>3081.2</v>
      </c>
      <c r="AF35" s="20">
        <f>H35+K35+N35+Q35+Z35</f>
        <v>3081.2</v>
      </c>
    </row>
    <row r="36" spans="1:67" ht="50.25" hidden="1" customHeight="1" x14ac:dyDescent="0.2">
      <c r="A36" s="76"/>
      <c r="B36" s="76"/>
      <c r="C36" s="78"/>
      <c r="D36" s="78"/>
      <c r="E36" s="78"/>
      <c r="F36" s="78"/>
      <c r="G36" s="78"/>
      <c r="H36" s="78"/>
      <c r="I36" s="109"/>
      <c r="J36" s="109">
        <v>734.3</v>
      </c>
      <c r="K36" s="109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20"/>
      <c r="AB36" s="22">
        <v>0</v>
      </c>
      <c r="AC36" s="126">
        <v>0</v>
      </c>
      <c r="AD36" s="11"/>
      <c r="AE36" s="7"/>
      <c r="AF36" s="20"/>
    </row>
    <row r="37" spans="1:67" ht="50.25" customHeight="1" x14ac:dyDescent="0.2">
      <c r="A37" s="75" t="s">
        <v>74</v>
      </c>
      <c r="B37" s="42" t="s">
        <v>75</v>
      </c>
      <c r="C37" s="92">
        <v>0</v>
      </c>
      <c r="D37" s="92">
        <v>0</v>
      </c>
      <c r="E37" s="92">
        <v>0</v>
      </c>
      <c r="F37" s="92">
        <v>0</v>
      </c>
      <c r="G37" s="92">
        <v>0</v>
      </c>
      <c r="H37" s="92">
        <v>0</v>
      </c>
      <c r="I37" s="110">
        <v>0</v>
      </c>
      <c r="J37" s="110">
        <v>0</v>
      </c>
      <c r="K37" s="110">
        <v>0</v>
      </c>
      <c r="L37" s="11">
        <v>0</v>
      </c>
      <c r="M37" s="11">
        <v>0</v>
      </c>
      <c r="N37" s="11">
        <v>0</v>
      </c>
      <c r="O37" s="11">
        <v>0</v>
      </c>
      <c r="P37" s="11">
        <v>0</v>
      </c>
      <c r="Q37" s="11">
        <v>0</v>
      </c>
      <c r="R37" s="11">
        <v>0</v>
      </c>
      <c r="S37" s="11">
        <v>0</v>
      </c>
      <c r="T37" s="11">
        <v>0</v>
      </c>
      <c r="U37" s="11">
        <v>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22">
        <v>539.70000000000005</v>
      </c>
      <c r="AB37" s="22">
        <v>539.74099999999999</v>
      </c>
      <c r="AC37" s="126">
        <f>AB37</f>
        <v>539.74099999999999</v>
      </c>
      <c r="AD37" s="11">
        <f>AA37</f>
        <v>539.70000000000005</v>
      </c>
      <c r="AE37" s="7">
        <f>AB37</f>
        <v>539.74099999999999</v>
      </c>
      <c r="AF37" s="20">
        <f>AC37</f>
        <v>539.74099999999999</v>
      </c>
    </row>
    <row r="38" spans="1:67" ht="67.5" customHeight="1" x14ac:dyDescent="0.2">
      <c r="A38" s="163" t="s">
        <v>25</v>
      </c>
      <c r="B38" s="164" t="s">
        <v>29</v>
      </c>
      <c r="C38" s="91">
        <f>C39+C44+C45+C46+C47</f>
        <v>29492.1</v>
      </c>
      <c r="D38" s="91">
        <f>D44+D45+D46+D47+D39</f>
        <v>29479.5</v>
      </c>
      <c r="E38" s="91">
        <f>E44+E45+E46+E47+E39</f>
        <v>29479.5</v>
      </c>
      <c r="F38" s="91">
        <f>F39+F41+F44+F45+F46+F47</f>
        <v>44507.9</v>
      </c>
      <c r="G38" s="91">
        <f>G39+G41+G44+G45+G46+G47</f>
        <v>44492.5</v>
      </c>
      <c r="H38" s="91">
        <f>H39+H41+H44+H45+H46+H47</f>
        <v>44492.5</v>
      </c>
      <c r="I38" s="8">
        <f>I39+I41+I42+I44+I45+I46+I47</f>
        <v>62145.2</v>
      </c>
      <c r="J38" s="8">
        <f>J41+J42+J44+J45+J46+J47</f>
        <v>61994.399999999994</v>
      </c>
      <c r="K38" s="8">
        <f>K41+K42+K44+K45+K46+K47</f>
        <v>61994.399999999994</v>
      </c>
      <c r="L38" s="8">
        <f>L39+L44+L42+L45+L46+L47</f>
        <v>41372.699999999997</v>
      </c>
      <c r="M38" s="8">
        <f>M39+M42+M44+M45+M46+M47</f>
        <v>41357.599999999999</v>
      </c>
      <c r="N38" s="8">
        <f>N39+N42+N44+N45+N46+N47</f>
        <v>41357.599999999999</v>
      </c>
      <c r="O38" s="8">
        <f>O43+O44+O45+O46</f>
        <v>25152.5</v>
      </c>
      <c r="P38" s="8">
        <f>P43+P44+P45+P46</f>
        <v>25121.7</v>
      </c>
      <c r="Q38" s="8">
        <f>Q43+Q44+Q45+Q46</f>
        <v>25121.7</v>
      </c>
      <c r="R38" s="8">
        <f>R39+R44+R45+R46+R47</f>
        <v>20444.7</v>
      </c>
      <c r="S38" s="8">
        <f>S44+S45+S46+S47</f>
        <v>20233.5</v>
      </c>
      <c r="T38" s="8">
        <f>T44+T45+T46+T47</f>
        <v>20233.5</v>
      </c>
      <c r="U38" s="8">
        <f>U43+U44+U45+U46+U47</f>
        <v>24333.799999999996</v>
      </c>
      <c r="V38" s="8">
        <f>V43+V44+V45+V46+V47</f>
        <v>24285.599999999999</v>
      </c>
      <c r="W38" s="8">
        <f>W43+W44+W45+W46+W47</f>
        <v>24285.599999999999</v>
      </c>
      <c r="X38" s="8">
        <f>X39+X43+X44+X45+X46</f>
        <v>17034.5</v>
      </c>
      <c r="Y38" s="8">
        <f>Y39+Y43+Y44+Y45+Y46</f>
        <v>16870.5</v>
      </c>
      <c r="Z38" s="8">
        <f>Z39+Z43+Z44+Z45+Z46</f>
        <v>16870.5</v>
      </c>
      <c r="AA38" s="18">
        <f>AA39+AA43+AA44+AA45+AA46</f>
        <v>21712.199999999997</v>
      </c>
      <c r="AB38" s="18">
        <f>AB43+AB44+AB45+AB46</f>
        <v>21638.04</v>
      </c>
      <c r="AC38" s="127">
        <f>AC43+AC44+AC45+AC46</f>
        <v>21638.04</v>
      </c>
      <c r="AD38" s="146">
        <f>AD39+AD41+AD42+AD43+AD44+AD45+AD46+AD47</f>
        <v>286195.59999999998</v>
      </c>
      <c r="AE38" s="146">
        <f>AE39+AE41+AE42+AE43+AE44+AE45+AE46+AE47</f>
        <v>285473.33999999997</v>
      </c>
      <c r="AF38" s="146">
        <f>AF39+AF41+AF42+AF43+AF44+AF45+AF46+AF47</f>
        <v>285473.33999999997</v>
      </c>
    </row>
    <row r="39" spans="1:67" ht="58.5" customHeight="1" x14ac:dyDescent="0.2">
      <c r="A39" s="48" t="s">
        <v>1</v>
      </c>
      <c r="B39" s="49" t="s">
        <v>67</v>
      </c>
      <c r="C39" s="93">
        <v>98.5</v>
      </c>
      <c r="D39" s="93">
        <v>98.5</v>
      </c>
      <c r="E39" s="93">
        <v>98.5</v>
      </c>
      <c r="F39" s="93">
        <v>128.5</v>
      </c>
      <c r="G39" s="93">
        <v>123.5</v>
      </c>
      <c r="H39" s="93">
        <v>123.5</v>
      </c>
      <c r="I39" s="66">
        <v>150</v>
      </c>
      <c r="J39" s="66">
        <v>0</v>
      </c>
      <c r="K39" s="66">
        <v>0</v>
      </c>
      <c r="L39" s="66">
        <v>150</v>
      </c>
      <c r="M39" s="66">
        <v>150</v>
      </c>
      <c r="N39" s="66">
        <v>150</v>
      </c>
      <c r="O39" s="66">
        <v>0</v>
      </c>
      <c r="P39" s="66">
        <v>0</v>
      </c>
      <c r="Q39" s="66">
        <v>0</v>
      </c>
      <c r="R39" s="66">
        <v>162</v>
      </c>
      <c r="S39" s="66">
        <v>0</v>
      </c>
      <c r="T39" s="66">
        <v>0</v>
      </c>
      <c r="U39" s="66">
        <v>0</v>
      </c>
      <c r="V39" s="66">
        <v>0</v>
      </c>
      <c r="W39" s="66">
        <v>0</v>
      </c>
      <c r="X39" s="66">
        <v>580</v>
      </c>
      <c r="Y39" s="66">
        <v>580</v>
      </c>
      <c r="Z39" s="66">
        <v>580</v>
      </c>
      <c r="AA39" s="40">
        <v>70</v>
      </c>
      <c r="AB39" s="22">
        <v>0</v>
      </c>
      <c r="AC39" s="126">
        <v>0</v>
      </c>
      <c r="AD39" s="92">
        <f>C39+F39+I39+L39+R39+X39+AA39</f>
        <v>1339</v>
      </c>
      <c r="AE39" s="111">
        <f>D39+G39+J39+M39+P39+S39+Y39+AB39</f>
        <v>952</v>
      </c>
      <c r="AF39" s="111">
        <f>E39+H39+K39+N39+T39+Z39+AC39</f>
        <v>952</v>
      </c>
    </row>
    <row r="40" spans="1:67" ht="62.25" hidden="1" customHeight="1" x14ac:dyDescent="0.2">
      <c r="A40" s="48" t="s">
        <v>76</v>
      </c>
      <c r="B40" s="49" t="s">
        <v>77</v>
      </c>
      <c r="C40" s="93"/>
      <c r="D40" s="93"/>
      <c r="E40" s="93"/>
      <c r="F40" s="93"/>
      <c r="G40" s="93"/>
      <c r="H40" s="93"/>
      <c r="I40" s="39"/>
      <c r="J40" s="39"/>
      <c r="K40" s="39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40">
        <v>0</v>
      </c>
      <c r="AB40" s="22">
        <v>0</v>
      </c>
      <c r="AC40" s="126">
        <v>0</v>
      </c>
      <c r="AD40" s="92" t="s">
        <v>91</v>
      </c>
      <c r="AE40" s="111">
        <f>AA39++AA40+AA43+AA44+AA46</f>
        <v>10783.4</v>
      </c>
      <c r="AF40" s="111"/>
    </row>
    <row r="41" spans="1:67" ht="33" customHeight="1" x14ac:dyDescent="0.2">
      <c r="A41" s="48" t="s">
        <v>121</v>
      </c>
      <c r="B41" s="12" t="s">
        <v>122</v>
      </c>
      <c r="C41" s="93">
        <v>0</v>
      </c>
      <c r="D41" s="93">
        <v>0</v>
      </c>
      <c r="E41" s="93">
        <v>0</v>
      </c>
      <c r="F41" s="93">
        <v>200</v>
      </c>
      <c r="G41" s="93">
        <v>199</v>
      </c>
      <c r="H41" s="93">
        <v>199</v>
      </c>
      <c r="I41" s="66">
        <v>495</v>
      </c>
      <c r="J41" s="66">
        <v>495</v>
      </c>
      <c r="K41" s="66">
        <v>495</v>
      </c>
      <c r="L41" s="66">
        <v>0</v>
      </c>
      <c r="M41" s="66">
        <v>0</v>
      </c>
      <c r="N41" s="66">
        <v>0</v>
      </c>
      <c r="O41" s="66">
        <v>0</v>
      </c>
      <c r="P41" s="66">
        <v>0</v>
      </c>
      <c r="Q41" s="66">
        <v>0</v>
      </c>
      <c r="R41" s="66">
        <v>0</v>
      </c>
      <c r="S41" s="66">
        <v>0</v>
      </c>
      <c r="T41" s="66">
        <v>0</v>
      </c>
      <c r="U41" s="66">
        <v>0</v>
      </c>
      <c r="V41" s="66">
        <v>0</v>
      </c>
      <c r="W41" s="66">
        <v>0</v>
      </c>
      <c r="X41" s="66">
        <v>0</v>
      </c>
      <c r="Y41" s="66">
        <v>0</v>
      </c>
      <c r="Z41" s="66">
        <v>0</v>
      </c>
      <c r="AA41" s="66">
        <v>0</v>
      </c>
      <c r="AB41" s="66">
        <v>0</v>
      </c>
      <c r="AC41" s="128">
        <v>0</v>
      </c>
      <c r="AD41" s="92">
        <f>F41+I41</f>
        <v>695</v>
      </c>
      <c r="AE41" s="111">
        <f>G41+J41</f>
        <v>694</v>
      </c>
      <c r="AF41" s="111">
        <f>H41+K41</f>
        <v>694</v>
      </c>
    </row>
    <row r="42" spans="1:67" ht="62.25" customHeight="1" x14ac:dyDescent="0.2">
      <c r="A42" s="48" t="s">
        <v>76</v>
      </c>
      <c r="B42" s="12" t="s">
        <v>77</v>
      </c>
      <c r="C42" s="93">
        <v>0</v>
      </c>
      <c r="D42" s="93">
        <v>0</v>
      </c>
      <c r="E42" s="93">
        <v>0</v>
      </c>
      <c r="F42" s="93">
        <v>0</v>
      </c>
      <c r="G42" s="93">
        <v>0</v>
      </c>
      <c r="H42" s="93">
        <v>0</v>
      </c>
      <c r="I42" s="93">
        <v>100</v>
      </c>
      <c r="J42" s="93">
        <v>100</v>
      </c>
      <c r="K42" s="93">
        <v>100</v>
      </c>
      <c r="L42" s="66">
        <v>200</v>
      </c>
      <c r="M42" s="66">
        <v>199</v>
      </c>
      <c r="N42" s="66">
        <v>199</v>
      </c>
      <c r="O42" s="66">
        <v>0</v>
      </c>
      <c r="P42" s="66">
        <v>0</v>
      </c>
      <c r="Q42" s="66">
        <v>0</v>
      </c>
      <c r="R42" s="66">
        <v>0</v>
      </c>
      <c r="S42" s="66">
        <v>0</v>
      </c>
      <c r="T42" s="66">
        <v>0</v>
      </c>
      <c r="U42" s="66">
        <v>0</v>
      </c>
      <c r="V42" s="66">
        <v>0</v>
      </c>
      <c r="W42" s="66">
        <v>0</v>
      </c>
      <c r="X42" s="66">
        <v>0</v>
      </c>
      <c r="Y42" s="66">
        <v>0</v>
      </c>
      <c r="Z42" s="66">
        <v>0</v>
      </c>
      <c r="AA42" s="66">
        <v>0</v>
      </c>
      <c r="AB42" s="66">
        <v>0</v>
      </c>
      <c r="AC42" s="128">
        <v>0</v>
      </c>
      <c r="AD42" s="92">
        <f>I42+L42</f>
        <v>300</v>
      </c>
      <c r="AE42" s="111">
        <f>J42+M42</f>
        <v>299</v>
      </c>
      <c r="AF42" s="111">
        <f>K42+N42</f>
        <v>299</v>
      </c>
    </row>
    <row r="43" spans="1:67" ht="63" customHeight="1" x14ac:dyDescent="0.2">
      <c r="A43" s="48" t="s">
        <v>51</v>
      </c>
      <c r="B43" s="49" t="s">
        <v>44</v>
      </c>
      <c r="C43" s="93">
        <v>0</v>
      </c>
      <c r="D43" s="93">
        <v>0</v>
      </c>
      <c r="E43" s="93">
        <v>0</v>
      </c>
      <c r="F43" s="93">
        <v>0</v>
      </c>
      <c r="G43" s="93">
        <v>0</v>
      </c>
      <c r="H43" s="93">
        <v>0</v>
      </c>
      <c r="I43" s="93">
        <v>0</v>
      </c>
      <c r="J43" s="93">
        <v>0</v>
      </c>
      <c r="K43" s="93">
        <v>0</v>
      </c>
      <c r="L43" s="93">
        <v>0</v>
      </c>
      <c r="M43" s="93">
        <v>0</v>
      </c>
      <c r="N43" s="93">
        <v>0</v>
      </c>
      <c r="O43" s="66">
        <v>350</v>
      </c>
      <c r="P43" s="66">
        <v>350</v>
      </c>
      <c r="Q43" s="66">
        <v>350</v>
      </c>
      <c r="R43" s="66">
        <v>0</v>
      </c>
      <c r="S43" s="66">
        <v>0</v>
      </c>
      <c r="T43" s="66">
        <v>0</v>
      </c>
      <c r="U43" s="66">
        <v>420</v>
      </c>
      <c r="V43" s="66">
        <v>420</v>
      </c>
      <c r="W43" s="66">
        <v>420</v>
      </c>
      <c r="X43" s="66">
        <v>450</v>
      </c>
      <c r="Y43" s="66">
        <v>450</v>
      </c>
      <c r="Z43" s="66">
        <v>450</v>
      </c>
      <c r="AA43" s="40">
        <v>520</v>
      </c>
      <c r="AB43" s="22">
        <v>520</v>
      </c>
      <c r="AC43" s="126">
        <f>AB43</f>
        <v>520</v>
      </c>
      <c r="AD43" s="92">
        <f>O43+U43+X43+AA43</f>
        <v>1740</v>
      </c>
      <c r="AE43" s="111">
        <f>P43+V43+Y43+AB43</f>
        <v>1740</v>
      </c>
      <c r="AF43" s="111">
        <f>Q43+W43+Z43+AC43</f>
        <v>1740</v>
      </c>
    </row>
    <row r="44" spans="1:67" ht="40.5" customHeight="1" x14ac:dyDescent="0.2">
      <c r="A44" s="39" t="s">
        <v>52</v>
      </c>
      <c r="B44" s="39" t="s">
        <v>7</v>
      </c>
      <c r="C44" s="93">
        <v>1876.3</v>
      </c>
      <c r="D44" s="93">
        <v>1874.7</v>
      </c>
      <c r="E44" s="93">
        <v>1874.7</v>
      </c>
      <c r="F44" s="93">
        <v>2943.3</v>
      </c>
      <c r="G44" s="93">
        <v>2941.5</v>
      </c>
      <c r="H44" s="93">
        <v>2941.5</v>
      </c>
      <c r="I44" s="39">
        <v>6596.5</v>
      </c>
      <c r="J44" s="39">
        <v>6596.5</v>
      </c>
      <c r="K44" s="39">
        <v>6596.5</v>
      </c>
      <c r="L44" s="66">
        <v>3585.8</v>
      </c>
      <c r="M44" s="66">
        <v>3579.6</v>
      </c>
      <c r="N44" s="66">
        <v>3579.6</v>
      </c>
      <c r="O44" s="66">
        <v>5125</v>
      </c>
      <c r="P44" s="66">
        <v>5125</v>
      </c>
      <c r="Q44" s="66">
        <v>5125</v>
      </c>
      <c r="R44" s="66">
        <v>5992.8</v>
      </c>
      <c r="S44" s="66">
        <v>5952.6</v>
      </c>
      <c r="T44" s="66">
        <v>5952.6</v>
      </c>
      <c r="U44" s="66">
        <v>4704.8</v>
      </c>
      <c r="V44" s="66">
        <v>4704.7</v>
      </c>
      <c r="W44" s="66">
        <v>4704.7</v>
      </c>
      <c r="X44" s="66">
        <v>5653.2</v>
      </c>
      <c r="Y44" s="66">
        <v>5653.2</v>
      </c>
      <c r="Z44" s="66">
        <v>5653.2</v>
      </c>
      <c r="AA44" s="40">
        <v>6735.9</v>
      </c>
      <c r="AB44" s="40">
        <v>6734.8</v>
      </c>
      <c r="AC44" s="129">
        <f>AB44</f>
        <v>6734.8</v>
      </c>
      <c r="AD44" s="92">
        <f t="shared" ref="AD44:AF45" si="17">C44+F44+I44+L44+O44+R44+U44+X44+AA44</f>
        <v>43213.599999999999</v>
      </c>
      <c r="AE44" s="111">
        <f t="shared" si="17"/>
        <v>43162.600000000006</v>
      </c>
      <c r="AF44" s="111">
        <f t="shared" si="17"/>
        <v>43162.600000000006</v>
      </c>
    </row>
    <row r="45" spans="1:67" s="17" customFormat="1" ht="63.75" customHeight="1" x14ac:dyDescent="0.2">
      <c r="A45" s="39" t="s">
        <v>53</v>
      </c>
      <c r="B45" s="39" t="s">
        <v>43</v>
      </c>
      <c r="C45" s="92">
        <v>13912.3</v>
      </c>
      <c r="D45" s="92">
        <v>13905.9</v>
      </c>
      <c r="E45" s="92">
        <v>13905.9</v>
      </c>
      <c r="F45" s="92">
        <v>24152.9</v>
      </c>
      <c r="G45" s="92">
        <v>24145.3</v>
      </c>
      <c r="H45" s="92">
        <v>24145.3</v>
      </c>
      <c r="I45" s="28">
        <v>45078</v>
      </c>
      <c r="J45" s="28">
        <v>45077.2</v>
      </c>
      <c r="K45" s="28">
        <v>45077.2</v>
      </c>
      <c r="L45" s="11">
        <v>28909.200000000001</v>
      </c>
      <c r="M45" s="11">
        <v>28901.3</v>
      </c>
      <c r="N45" s="11">
        <v>28901.3</v>
      </c>
      <c r="O45" s="7">
        <v>16092.5</v>
      </c>
      <c r="P45" s="11">
        <v>16061.7</v>
      </c>
      <c r="Q45" s="11">
        <v>16061.7</v>
      </c>
      <c r="R45" s="11">
        <v>10395</v>
      </c>
      <c r="S45" s="11">
        <v>10394.9</v>
      </c>
      <c r="T45" s="11">
        <v>10394.9</v>
      </c>
      <c r="U45" s="11">
        <v>10002.299999999999</v>
      </c>
      <c r="V45" s="11">
        <v>9989.6</v>
      </c>
      <c r="W45" s="11">
        <v>9989.6</v>
      </c>
      <c r="X45" s="11">
        <v>7623.1</v>
      </c>
      <c r="Y45" s="11">
        <v>7589.1</v>
      </c>
      <c r="Z45" s="11">
        <v>7589.1</v>
      </c>
      <c r="AA45" s="11">
        <v>10928.8</v>
      </c>
      <c r="AB45" s="22">
        <v>10926.15</v>
      </c>
      <c r="AC45" s="120">
        <f>AB45</f>
        <v>10926.15</v>
      </c>
      <c r="AD45" s="92">
        <f>C45+F45+I45+L45+O45+R45+U45+X45+AA45</f>
        <v>167094.09999999998</v>
      </c>
      <c r="AE45" s="111">
        <f t="shared" si="17"/>
        <v>166991.15</v>
      </c>
      <c r="AF45" s="111">
        <f t="shared" si="17"/>
        <v>166991.15</v>
      </c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121"/>
    </row>
    <row r="46" spans="1:67" s="17" customFormat="1" ht="71.25" customHeight="1" x14ac:dyDescent="0.2">
      <c r="A46" s="28" t="s">
        <v>54</v>
      </c>
      <c r="B46" s="28" t="s">
        <v>6</v>
      </c>
      <c r="C46" s="92">
        <v>2500</v>
      </c>
      <c r="D46" s="92">
        <v>2500</v>
      </c>
      <c r="E46" s="92">
        <v>2500</v>
      </c>
      <c r="F46" s="92">
        <v>3000</v>
      </c>
      <c r="G46" s="92">
        <v>3000</v>
      </c>
      <c r="H46" s="92">
        <v>3000</v>
      </c>
      <c r="I46" s="28">
        <v>3375.7</v>
      </c>
      <c r="J46" s="28">
        <v>3375.7</v>
      </c>
      <c r="K46" s="28">
        <v>3375.7</v>
      </c>
      <c r="L46" s="92">
        <v>3500</v>
      </c>
      <c r="M46" s="92">
        <v>3500</v>
      </c>
      <c r="N46" s="92">
        <v>3500</v>
      </c>
      <c r="O46" s="92">
        <v>3585</v>
      </c>
      <c r="P46" s="92">
        <v>3585</v>
      </c>
      <c r="Q46" s="92">
        <v>3585</v>
      </c>
      <c r="R46" s="92">
        <v>3782</v>
      </c>
      <c r="S46" s="92">
        <v>3782</v>
      </c>
      <c r="T46" s="92">
        <v>3782</v>
      </c>
      <c r="U46" s="92">
        <v>3665.6</v>
      </c>
      <c r="V46" s="92">
        <v>3630.2</v>
      </c>
      <c r="W46" s="92">
        <v>3630.2</v>
      </c>
      <c r="X46" s="92">
        <v>2728.2</v>
      </c>
      <c r="Y46" s="92">
        <v>2598.1999999999998</v>
      </c>
      <c r="Z46" s="92">
        <v>2598.1999999999998</v>
      </c>
      <c r="AA46" s="105">
        <v>3457.5</v>
      </c>
      <c r="AB46" s="92">
        <v>3457.09</v>
      </c>
      <c r="AC46" s="131">
        <f t="shared" ref="AC46" si="18">AB46</f>
        <v>3457.09</v>
      </c>
      <c r="AD46" s="92">
        <f>C46+F46+I46+L46+O46+R46+U46+X46+AA46</f>
        <v>29594</v>
      </c>
      <c r="AE46" s="111">
        <f>D46+G46+J46+M46+P46+S46+V46+Y46+AB46</f>
        <v>29428.190000000002</v>
      </c>
      <c r="AF46" s="111">
        <f>E46+H46+K46+N46+Q46+T46+W46+Z46+AC46</f>
        <v>29428.190000000002</v>
      </c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121"/>
    </row>
    <row r="47" spans="1:67" s="17" customFormat="1" ht="42.75" customHeight="1" x14ac:dyDescent="0.2">
      <c r="A47" s="28" t="s">
        <v>55</v>
      </c>
      <c r="B47" s="12" t="s">
        <v>35</v>
      </c>
      <c r="C47" s="92">
        <v>11105</v>
      </c>
      <c r="D47" s="92">
        <v>11100.4</v>
      </c>
      <c r="E47" s="92">
        <v>11100.4</v>
      </c>
      <c r="F47" s="92">
        <v>14083.2</v>
      </c>
      <c r="G47" s="92">
        <v>14083.2</v>
      </c>
      <c r="H47" s="92">
        <v>14083.2</v>
      </c>
      <c r="I47" s="11">
        <v>6350</v>
      </c>
      <c r="J47" s="11">
        <v>6350</v>
      </c>
      <c r="K47" s="11">
        <v>6350</v>
      </c>
      <c r="L47" s="92">
        <v>5027.7</v>
      </c>
      <c r="M47" s="92">
        <v>5027.7</v>
      </c>
      <c r="N47" s="92">
        <v>5027.7</v>
      </c>
      <c r="O47" s="92">
        <v>0</v>
      </c>
      <c r="P47" s="92">
        <v>0</v>
      </c>
      <c r="Q47" s="92">
        <v>0</v>
      </c>
      <c r="R47" s="92">
        <v>112.9</v>
      </c>
      <c r="S47" s="92">
        <v>104</v>
      </c>
      <c r="T47" s="92">
        <v>104</v>
      </c>
      <c r="U47" s="92">
        <v>5541.1</v>
      </c>
      <c r="V47" s="92">
        <v>5541.1</v>
      </c>
      <c r="W47" s="92">
        <v>5541.1</v>
      </c>
      <c r="X47" s="92">
        <v>0</v>
      </c>
      <c r="Y47" s="92">
        <v>0</v>
      </c>
      <c r="Z47" s="92">
        <v>0</v>
      </c>
      <c r="AA47" s="92">
        <v>0</v>
      </c>
      <c r="AB47" s="92">
        <v>0</v>
      </c>
      <c r="AC47" s="131">
        <v>0</v>
      </c>
      <c r="AD47" s="92">
        <f>C47+F47+I47+L47+R47+U47</f>
        <v>42219.9</v>
      </c>
      <c r="AE47" s="111">
        <f>D47+G47+J47+M47+S47+V47</f>
        <v>42206.399999999994</v>
      </c>
      <c r="AF47" s="111">
        <f>E47+H47+K47+N47+T47+W47</f>
        <v>42206.399999999994</v>
      </c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121"/>
    </row>
    <row r="48" spans="1:67" s="4" customFormat="1" ht="54.75" customHeight="1" x14ac:dyDescent="0.2">
      <c r="A48" s="26" t="s">
        <v>16</v>
      </c>
      <c r="B48" s="36" t="s">
        <v>24</v>
      </c>
      <c r="C48" s="91">
        <f>C49+C50+C51</f>
        <v>28783.399999999998</v>
      </c>
      <c r="D48" s="91">
        <f>D49+D50+D51</f>
        <v>28783.399999999998</v>
      </c>
      <c r="E48" s="91">
        <f>E49+E50+E51</f>
        <v>28783.399999999998</v>
      </c>
      <c r="F48" s="91">
        <f t="shared" ref="F48:K48" si="19">F49+F50</f>
        <v>32776.9</v>
      </c>
      <c r="G48" s="91">
        <f t="shared" si="19"/>
        <v>32776.9</v>
      </c>
      <c r="H48" s="91">
        <f t="shared" si="19"/>
        <v>32776.9</v>
      </c>
      <c r="I48" s="36">
        <f t="shared" si="19"/>
        <v>42701.4</v>
      </c>
      <c r="J48" s="36">
        <f t="shared" si="19"/>
        <v>42701.4</v>
      </c>
      <c r="K48" s="36">
        <f t="shared" si="19"/>
        <v>42701.4</v>
      </c>
      <c r="L48" s="8">
        <f t="shared" ref="L48:T48" si="20">L49+L50</f>
        <v>43589.3</v>
      </c>
      <c r="M48" s="8">
        <f t="shared" si="20"/>
        <v>43421.5</v>
      </c>
      <c r="N48" s="8">
        <f t="shared" si="20"/>
        <v>43421.5</v>
      </c>
      <c r="O48" s="8">
        <f t="shared" si="20"/>
        <v>45246.9</v>
      </c>
      <c r="P48" s="8">
        <f t="shared" si="20"/>
        <v>45246.9</v>
      </c>
      <c r="Q48" s="8">
        <f t="shared" si="20"/>
        <v>45246.9</v>
      </c>
      <c r="R48" s="8">
        <f t="shared" si="20"/>
        <v>49126</v>
      </c>
      <c r="S48" s="8">
        <f t="shared" si="20"/>
        <v>44891.100000000006</v>
      </c>
      <c r="T48" s="8">
        <f t="shared" si="20"/>
        <v>44891.100000000006</v>
      </c>
      <c r="U48" s="8">
        <f t="shared" ref="U48:AC48" si="21">U49+U50</f>
        <v>71360.100000000006</v>
      </c>
      <c r="V48" s="8">
        <f t="shared" si="21"/>
        <v>71332</v>
      </c>
      <c r="W48" s="8">
        <f t="shared" si="21"/>
        <v>71332</v>
      </c>
      <c r="X48" s="8">
        <f t="shared" si="21"/>
        <v>93563.5</v>
      </c>
      <c r="Y48" s="8">
        <f t="shared" si="21"/>
        <v>93480.9</v>
      </c>
      <c r="Z48" s="8">
        <f t="shared" si="21"/>
        <v>93480.9</v>
      </c>
      <c r="AA48" s="18">
        <f t="shared" si="21"/>
        <v>89308.599999999991</v>
      </c>
      <c r="AB48" s="18">
        <f t="shared" si="21"/>
        <v>89253.49</v>
      </c>
      <c r="AC48" s="127">
        <f t="shared" si="21"/>
        <v>89253.49</v>
      </c>
      <c r="AD48" s="91">
        <f>AD49+AD50+AD51</f>
        <v>496456.1</v>
      </c>
      <c r="AE48" s="146">
        <f>AE49+AE50+AE51</f>
        <v>491887.58999999997</v>
      </c>
      <c r="AF48" s="91">
        <f>AF49+AF50+AF51</f>
        <v>491887.58999999997</v>
      </c>
      <c r="AG48" s="25"/>
      <c r="AH48" s="25"/>
      <c r="AI48" s="25"/>
      <c r="AJ48" s="25"/>
    </row>
    <row r="49" spans="1:52" ht="76.5" customHeight="1" x14ac:dyDescent="0.2">
      <c r="A49" s="64" t="s">
        <v>28</v>
      </c>
      <c r="B49" s="59" t="s">
        <v>8</v>
      </c>
      <c r="C49" s="94">
        <v>27939.599999999999</v>
      </c>
      <c r="D49" s="94">
        <v>27939.599999999999</v>
      </c>
      <c r="E49" s="94">
        <v>27939.599999999999</v>
      </c>
      <c r="F49" s="94">
        <v>31946.6</v>
      </c>
      <c r="G49" s="94">
        <v>31946.6</v>
      </c>
      <c r="H49" s="94">
        <v>31946.6</v>
      </c>
      <c r="I49" s="59">
        <v>41727.5</v>
      </c>
      <c r="J49" s="59">
        <v>41727.5</v>
      </c>
      <c r="K49" s="59">
        <v>41727.5</v>
      </c>
      <c r="L49" s="118">
        <v>42566.9</v>
      </c>
      <c r="M49" s="118">
        <v>42399.1</v>
      </c>
      <c r="N49" s="118">
        <v>42399.1</v>
      </c>
      <c r="O49" s="118">
        <v>44360.800000000003</v>
      </c>
      <c r="P49" s="118">
        <v>44360.800000000003</v>
      </c>
      <c r="Q49" s="118">
        <v>44360.800000000003</v>
      </c>
      <c r="R49" s="118">
        <v>48000</v>
      </c>
      <c r="S49" s="118">
        <v>43978.3</v>
      </c>
      <c r="T49" s="118">
        <v>43978.3</v>
      </c>
      <c r="U49" s="118">
        <v>69619.8</v>
      </c>
      <c r="V49" s="118">
        <v>69619.8</v>
      </c>
      <c r="W49" s="118">
        <v>69619.8</v>
      </c>
      <c r="X49" s="118">
        <v>91654.5</v>
      </c>
      <c r="Y49" s="118">
        <v>91654.399999999994</v>
      </c>
      <c r="Z49" s="118">
        <v>91654.399999999994</v>
      </c>
      <c r="AA49" s="40">
        <v>87186.4</v>
      </c>
      <c r="AB49" s="68">
        <v>87131.3</v>
      </c>
      <c r="AC49" s="132">
        <f t="shared" ref="AC49" si="22">AB49</f>
        <v>87131.3</v>
      </c>
      <c r="AD49" s="92">
        <f>C49+F49+I49+L49+O49+R49+U49+X49+AA49</f>
        <v>485002.1</v>
      </c>
      <c r="AE49" s="111">
        <f>D49+G49+J49+M49+P49+S49+V49+Y49+AB49</f>
        <v>480757.39999999997</v>
      </c>
      <c r="AF49" s="111">
        <f>E49+H49+K49+N49+Q49+T49+W49+Z49+AC49</f>
        <v>480757.39999999997</v>
      </c>
    </row>
    <row r="50" spans="1:52" s="17" customFormat="1" ht="28.5" customHeight="1" x14ac:dyDescent="0.2">
      <c r="A50" s="28" t="s">
        <v>56</v>
      </c>
      <c r="B50" s="28" t="s">
        <v>3</v>
      </c>
      <c r="C50" s="92">
        <v>790.8</v>
      </c>
      <c r="D50" s="92">
        <v>790.8</v>
      </c>
      <c r="E50" s="92">
        <v>790.8</v>
      </c>
      <c r="F50" s="92">
        <v>830.3</v>
      </c>
      <c r="G50" s="92">
        <v>830.3</v>
      </c>
      <c r="H50" s="92">
        <v>830.3</v>
      </c>
      <c r="I50" s="28">
        <v>973.9</v>
      </c>
      <c r="J50" s="28">
        <v>973.9</v>
      </c>
      <c r="K50" s="28">
        <v>973.9</v>
      </c>
      <c r="L50" s="11">
        <v>1022.4</v>
      </c>
      <c r="M50" s="11">
        <v>1022.4</v>
      </c>
      <c r="N50" s="11">
        <v>1022.4</v>
      </c>
      <c r="O50" s="11">
        <v>886.1</v>
      </c>
      <c r="P50" s="11">
        <v>886.1</v>
      </c>
      <c r="Q50" s="11">
        <v>886.1</v>
      </c>
      <c r="R50" s="11">
        <v>1126</v>
      </c>
      <c r="S50" s="11">
        <v>912.8</v>
      </c>
      <c r="T50" s="11">
        <v>912.8</v>
      </c>
      <c r="U50" s="11">
        <v>1740.3</v>
      </c>
      <c r="V50" s="11">
        <v>1712.2</v>
      </c>
      <c r="W50" s="11">
        <v>1712.2</v>
      </c>
      <c r="X50" s="11">
        <v>1909</v>
      </c>
      <c r="Y50" s="11">
        <v>1826.5</v>
      </c>
      <c r="Z50" s="11">
        <v>1826.5</v>
      </c>
      <c r="AA50" s="22">
        <v>2122.1999999999998</v>
      </c>
      <c r="AB50" s="22">
        <v>2122.19</v>
      </c>
      <c r="AC50" s="126">
        <v>2122.19</v>
      </c>
      <c r="AD50" s="92">
        <f>C50+F50+I50+L50+O50+R50+U50+X50+AA50</f>
        <v>11401</v>
      </c>
      <c r="AE50" s="111">
        <f>D50+G50+J50+M50+P50+S50+V50+Y50+AB50</f>
        <v>11077.19</v>
      </c>
      <c r="AF50" s="111">
        <f>E50+H50+K50+Q50+T50+N50+W50+Z50+AC50</f>
        <v>11077.19</v>
      </c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121"/>
    </row>
    <row r="51" spans="1:52" s="17" customFormat="1" ht="30" customHeight="1" x14ac:dyDescent="0.2">
      <c r="A51" s="38" t="s">
        <v>123</v>
      </c>
      <c r="B51" s="12" t="s">
        <v>124</v>
      </c>
      <c r="C51" s="78">
        <v>53</v>
      </c>
      <c r="D51" s="78">
        <v>53</v>
      </c>
      <c r="E51" s="78">
        <v>53</v>
      </c>
      <c r="F51" s="78">
        <v>0</v>
      </c>
      <c r="G51" s="78">
        <v>0</v>
      </c>
      <c r="H51" s="78">
        <v>0</v>
      </c>
      <c r="I51" s="78">
        <v>0</v>
      </c>
      <c r="J51" s="78">
        <v>0</v>
      </c>
      <c r="K51" s="78">
        <v>0</v>
      </c>
      <c r="L51" s="78">
        <v>0</v>
      </c>
      <c r="M51" s="78">
        <v>0</v>
      </c>
      <c r="N51" s="78">
        <v>0</v>
      </c>
      <c r="O51" s="78">
        <v>0</v>
      </c>
      <c r="P51" s="78">
        <v>0</v>
      </c>
      <c r="Q51" s="78">
        <v>0</v>
      </c>
      <c r="R51" s="78">
        <v>0</v>
      </c>
      <c r="S51" s="78">
        <v>0</v>
      </c>
      <c r="T51" s="78">
        <v>0</v>
      </c>
      <c r="U51" s="78">
        <v>0</v>
      </c>
      <c r="V51" s="78">
        <v>0</v>
      </c>
      <c r="W51" s="78">
        <v>0</v>
      </c>
      <c r="X51" s="78">
        <v>0</v>
      </c>
      <c r="Y51" s="78">
        <v>0</v>
      </c>
      <c r="Z51" s="78">
        <v>0</v>
      </c>
      <c r="AA51" s="78">
        <v>0</v>
      </c>
      <c r="AB51" s="78">
        <v>0</v>
      </c>
      <c r="AC51" s="119">
        <v>0</v>
      </c>
      <c r="AD51" s="78">
        <f>C51</f>
        <v>53</v>
      </c>
      <c r="AE51" s="111">
        <f>D51</f>
        <v>53</v>
      </c>
      <c r="AF51" s="111">
        <f>E51</f>
        <v>53</v>
      </c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121"/>
    </row>
    <row r="52" spans="1:52" ht="54" customHeight="1" x14ac:dyDescent="0.2">
      <c r="A52" s="80" t="s">
        <v>18</v>
      </c>
      <c r="B52" s="81" t="s">
        <v>23</v>
      </c>
      <c r="C52" s="95">
        <f t="shared" ref="C52:H52" si="23">C53+C54+C55+C56</f>
        <v>8916.7000000000007</v>
      </c>
      <c r="D52" s="95">
        <f t="shared" si="23"/>
        <v>8916.7000000000007</v>
      </c>
      <c r="E52" s="95">
        <f t="shared" si="23"/>
        <v>8916.7000000000007</v>
      </c>
      <c r="F52" s="95">
        <f t="shared" si="23"/>
        <v>9183.6</v>
      </c>
      <c r="G52" s="95">
        <f t="shared" si="23"/>
        <v>9183.6</v>
      </c>
      <c r="H52" s="95">
        <f t="shared" si="23"/>
        <v>9183.6</v>
      </c>
      <c r="I52" s="113">
        <f>I53+I55+I56+I57</f>
        <v>15783.9</v>
      </c>
      <c r="J52" s="113">
        <f>J53+J55+J56+J57</f>
        <v>15783.9</v>
      </c>
      <c r="K52" s="113">
        <f>J52</f>
        <v>15783.9</v>
      </c>
      <c r="L52" s="113">
        <f>L53+L55+L56</f>
        <v>12217.199999999999</v>
      </c>
      <c r="M52" s="113">
        <f>M53+M55+M56</f>
        <v>12217.199999999999</v>
      </c>
      <c r="N52" s="113">
        <f>N53+N55+N56</f>
        <v>12217.199999999999</v>
      </c>
      <c r="O52" s="113">
        <f>O53+O55+O56+O57</f>
        <v>13849.5</v>
      </c>
      <c r="P52" s="113">
        <f>P53+P55+P56+P57</f>
        <v>13819</v>
      </c>
      <c r="Q52" s="113">
        <f>Q53+Q55+Q56+Q57</f>
        <v>13819</v>
      </c>
      <c r="R52" s="113">
        <f t="shared" ref="R52:W52" si="24">R53+R55+R56</f>
        <v>13770.5</v>
      </c>
      <c r="S52" s="113">
        <f t="shared" si="24"/>
        <v>13770.5</v>
      </c>
      <c r="T52" s="113">
        <f t="shared" si="24"/>
        <v>13770.5</v>
      </c>
      <c r="U52" s="113">
        <f t="shared" si="24"/>
        <v>14479</v>
      </c>
      <c r="V52" s="113">
        <f t="shared" si="24"/>
        <v>14479</v>
      </c>
      <c r="W52" s="113">
        <f t="shared" si="24"/>
        <v>14479</v>
      </c>
      <c r="X52" s="113">
        <f t="shared" ref="X52:AC52" si="25">X53+X55+X56</f>
        <v>14141.4</v>
      </c>
      <c r="Y52" s="113">
        <f t="shared" si="25"/>
        <v>14140.4</v>
      </c>
      <c r="Z52" s="113">
        <f t="shared" si="25"/>
        <v>14140.4</v>
      </c>
      <c r="AA52" s="82">
        <f t="shared" si="25"/>
        <v>18480</v>
      </c>
      <c r="AB52" s="82">
        <f t="shared" si="25"/>
        <v>18478.5</v>
      </c>
      <c r="AC52" s="133">
        <f t="shared" si="25"/>
        <v>18478.5</v>
      </c>
      <c r="AD52" s="91">
        <f>AD53+AD54+AD55+AD56+AD57</f>
        <v>120821.80000000002</v>
      </c>
      <c r="AE52" s="146">
        <f>AE53+AE54+AE55+AE56+AE57</f>
        <v>120788.80000000002</v>
      </c>
      <c r="AF52" s="146">
        <f>AF53+AF54+AF55+AF56+AF57</f>
        <v>120788.80000000002</v>
      </c>
    </row>
    <row r="53" spans="1:52" s="84" customFormat="1" ht="35.25" customHeight="1" x14ac:dyDescent="0.2">
      <c r="A53" s="83" t="s">
        <v>2</v>
      </c>
      <c r="B53" s="28" t="s">
        <v>45</v>
      </c>
      <c r="C53" s="92">
        <v>7511.7</v>
      </c>
      <c r="D53" s="92">
        <v>7511.7</v>
      </c>
      <c r="E53" s="92">
        <v>7511.7</v>
      </c>
      <c r="F53" s="92">
        <v>7999.1</v>
      </c>
      <c r="G53" s="92">
        <v>7999.1</v>
      </c>
      <c r="H53" s="92">
        <v>7999.1</v>
      </c>
      <c r="I53" s="28">
        <v>9832.2999999999993</v>
      </c>
      <c r="J53" s="28">
        <v>9832.2999999999993</v>
      </c>
      <c r="K53" s="28">
        <v>9832.2999999999993</v>
      </c>
      <c r="L53" s="11">
        <v>10880.4</v>
      </c>
      <c r="M53" s="11">
        <v>10880.4</v>
      </c>
      <c r="N53" s="11">
        <v>10880.4</v>
      </c>
      <c r="O53" s="11">
        <v>11377.9</v>
      </c>
      <c r="P53" s="11">
        <v>11377.9</v>
      </c>
      <c r="Q53" s="11">
        <v>11377.9</v>
      </c>
      <c r="R53" s="11">
        <v>11778</v>
      </c>
      <c r="S53" s="11">
        <v>11778</v>
      </c>
      <c r="T53" s="11">
        <v>11778</v>
      </c>
      <c r="U53" s="11">
        <v>12538.2</v>
      </c>
      <c r="V53" s="11">
        <v>12538.2</v>
      </c>
      <c r="W53" s="11">
        <v>12538.2</v>
      </c>
      <c r="X53" s="11">
        <v>10470.4</v>
      </c>
      <c r="Y53" s="11">
        <v>10470.4</v>
      </c>
      <c r="Z53" s="11">
        <v>10470.4</v>
      </c>
      <c r="AA53" s="20">
        <v>10585.1</v>
      </c>
      <c r="AB53" s="20">
        <v>10585.1</v>
      </c>
      <c r="AC53" s="134">
        <v>10585.1</v>
      </c>
      <c r="AD53" s="92">
        <f>C53+F53+I53+L53+O53+R53+U53+X53+AA53</f>
        <v>92973.1</v>
      </c>
      <c r="AE53" s="105">
        <f>D53+G53+J53+M53+P53+S53+V53+Y53+AB53</f>
        <v>92973.1</v>
      </c>
      <c r="AF53" s="105">
        <f>E53+H53+K53+N53+Q53+T53+W53+Z53+AC53</f>
        <v>92973.1</v>
      </c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22"/>
    </row>
    <row r="54" spans="1:52" s="84" customFormat="1" ht="36.75" customHeight="1" x14ac:dyDescent="0.2">
      <c r="A54" s="38" t="s">
        <v>125</v>
      </c>
      <c r="B54" s="12" t="s">
        <v>126</v>
      </c>
      <c r="C54" s="78">
        <v>315</v>
      </c>
      <c r="D54" s="78">
        <v>315</v>
      </c>
      <c r="E54" s="78">
        <v>315</v>
      </c>
      <c r="F54" s="78">
        <v>0</v>
      </c>
      <c r="G54" s="78">
        <v>0</v>
      </c>
      <c r="H54" s="78">
        <v>0</v>
      </c>
      <c r="I54" s="78">
        <v>0</v>
      </c>
      <c r="J54" s="78">
        <v>0</v>
      </c>
      <c r="K54" s="78">
        <v>0</v>
      </c>
      <c r="L54" s="78">
        <v>0</v>
      </c>
      <c r="M54" s="78">
        <v>0</v>
      </c>
      <c r="N54" s="78">
        <v>0</v>
      </c>
      <c r="O54" s="78">
        <v>0</v>
      </c>
      <c r="P54" s="78">
        <v>0</v>
      </c>
      <c r="Q54" s="78">
        <v>0</v>
      </c>
      <c r="R54" s="78">
        <v>0</v>
      </c>
      <c r="S54" s="78">
        <v>0</v>
      </c>
      <c r="T54" s="78">
        <v>0</v>
      </c>
      <c r="U54" s="78">
        <v>0</v>
      </c>
      <c r="V54" s="78">
        <v>0</v>
      </c>
      <c r="W54" s="78">
        <v>0</v>
      </c>
      <c r="X54" s="78">
        <v>0</v>
      </c>
      <c r="Y54" s="78">
        <v>0</v>
      </c>
      <c r="Z54" s="78">
        <v>0</v>
      </c>
      <c r="AA54" s="78">
        <v>0</v>
      </c>
      <c r="AB54" s="78">
        <v>0</v>
      </c>
      <c r="AC54" s="119">
        <v>0</v>
      </c>
      <c r="AD54" s="92">
        <f>C54</f>
        <v>315</v>
      </c>
      <c r="AE54" s="105">
        <f>D54</f>
        <v>315</v>
      </c>
      <c r="AF54" s="105">
        <f>E54</f>
        <v>315</v>
      </c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22"/>
    </row>
    <row r="55" spans="1:52" ht="42" customHeight="1" x14ac:dyDescent="0.2">
      <c r="A55" s="61" t="s">
        <v>36</v>
      </c>
      <c r="B55" s="61" t="s">
        <v>4</v>
      </c>
      <c r="C55" s="96">
        <v>1090</v>
      </c>
      <c r="D55" s="96">
        <v>1090</v>
      </c>
      <c r="E55" s="96">
        <v>1090</v>
      </c>
      <c r="F55" s="96">
        <v>1144.5</v>
      </c>
      <c r="G55" s="96">
        <v>1144.5</v>
      </c>
      <c r="H55" s="96">
        <v>1144.5</v>
      </c>
      <c r="I55" s="61">
        <v>1045.5</v>
      </c>
      <c r="J55" s="61">
        <v>1045.5</v>
      </c>
      <c r="K55" s="61">
        <v>1045.5</v>
      </c>
      <c r="L55" s="67">
        <v>1261.8</v>
      </c>
      <c r="M55" s="67">
        <v>1261.8</v>
      </c>
      <c r="N55" s="67">
        <v>1261.8</v>
      </c>
      <c r="O55" s="67">
        <v>1311.1</v>
      </c>
      <c r="P55" s="67">
        <v>1311.1</v>
      </c>
      <c r="Q55" s="67">
        <v>1311.1</v>
      </c>
      <c r="R55" s="67">
        <v>1867.5</v>
      </c>
      <c r="S55" s="67">
        <v>1867.5</v>
      </c>
      <c r="T55" s="67">
        <v>1867.5</v>
      </c>
      <c r="U55" s="67">
        <v>1884.8</v>
      </c>
      <c r="V55" s="67">
        <v>1884.8</v>
      </c>
      <c r="W55" s="67">
        <v>1884.8</v>
      </c>
      <c r="X55" s="67">
        <v>3636</v>
      </c>
      <c r="Y55" s="67">
        <v>3635</v>
      </c>
      <c r="Z55" s="67">
        <v>3635</v>
      </c>
      <c r="AA55" s="69">
        <v>7823.4</v>
      </c>
      <c r="AB55" s="69">
        <v>7823.4</v>
      </c>
      <c r="AC55" s="135">
        <v>7823.4</v>
      </c>
      <c r="AD55" s="92">
        <f>C55+F55+I55+L55+O55+R55+U55+X55+AA55</f>
        <v>21064.6</v>
      </c>
      <c r="AE55" s="111">
        <f>D55+G55+J55+M55+P55+S55+V55+Y55+AB55</f>
        <v>21063.599999999999</v>
      </c>
      <c r="AF55" s="111">
        <f>E55+H55+K55+N55+Q55+T55+W55+Z55+AC55</f>
        <v>21063.599999999999</v>
      </c>
    </row>
    <row r="56" spans="1:52" ht="37.5" customHeight="1" x14ac:dyDescent="0.2">
      <c r="A56" s="12" t="s">
        <v>20</v>
      </c>
      <c r="B56" s="12" t="s">
        <v>11</v>
      </c>
      <c r="C56" s="78">
        <v>0</v>
      </c>
      <c r="D56" s="78">
        <v>0</v>
      </c>
      <c r="E56" s="78">
        <v>0</v>
      </c>
      <c r="F56" s="78">
        <v>40</v>
      </c>
      <c r="G56" s="78">
        <v>40</v>
      </c>
      <c r="H56" s="78">
        <v>40</v>
      </c>
      <c r="I56" s="111">
        <v>50</v>
      </c>
      <c r="J56" s="111">
        <v>50</v>
      </c>
      <c r="K56" s="111">
        <v>50</v>
      </c>
      <c r="L56" s="7">
        <v>75</v>
      </c>
      <c r="M56" s="7">
        <v>75</v>
      </c>
      <c r="N56" s="7">
        <v>75</v>
      </c>
      <c r="O56" s="7">
        <v>74</v>
      </c>
      <c r="P56" s="7">
        <v>74</v>
      </c>
      <c r="Q56" s="7">
        <v>74</v>
      </c>
      <c r="R56" s="7">
        <v>125</v>
      </c>
      <c r="S56" s="7">
        <v>125</v>
      </c>
      <c r="T56" s="7">
        <v>125</v>
      </c>
      <c r="U56" s="7">
        <v>56</v>
      </c>
      <c r="V56" s="7">
        <v>56</v>
      </c>
      <c r="W56" s="7">
        <v>56</v>
      </c>
      <c r="X56" s="7">
        <v>35</v>
      </c>
      <c r="Y56" s="7">
        <v>35</v>
      </c>
      <c r="Z56" s="7">
        <v>35</v>
      </c>
      <c r="AA56" s="22">
        <v>71.5</v>
      </c>
      <c r="AB56" s="22">
        <f>ROUND(70000/1000,1)</f>
        <v>70</v>
      </c>
      <c r="AC56" s="126">
        <f t="shared" ref="AC56" si="26">AB56</f>
        <v>70</v>
      </c>
      <c r="AD56" s="92">
        <f>F56+I56+L56+O56+R56+U56+X56+AA56</f>
        <v>526.5</v>
      </c>
      <c r="AE56" s="111">
        <f>G56+J56+M56+P56+S56+V56+Y56+AB56</f>
        <v>525</v>
      </c>
      <c r="AF56" s="111">
        <f>H56+K56+N56+Q56+T56+W56+Z56+AC56</f>
        <v>525</v>
      </c>
    </row>
    <row r="57" spans="1:52" ht="28.5" customHeight="1" x14ac:dyDescent="0.2">
      <c r="A57" s="59" t="s">
        <v>139</v>
      </c>
      <c r="B57" s="59" t="s">
        <v>140</v>
      </c>
      <c r="C57" s="94">
        <v>0</v>
      </c>
      <c r="D57" s="94">
        <v>0</v>
      </c>
      <c r="E57" s="94">
        <v>0</v>
      </c>
      <c r="F57" s="94">
        <v>0</v>
      </c>
      <c r="G57" s="94">
        <v>0</v>
      </c>
      <c r="H57" s="94">
        <v>0</v>
      </c>
      <c r="I57" s="112">
        <v>4856.1000000000004</v>
      </c>
      <c r="J57" s="112">
        <v>4856.1000000000004</v>
      </c>
      <c r="K57" s="112">
        <v>4856.1000000000004</v>
      </c>
      <c r="L57" s="102">
        <v>0</v>
      </c>
      <c r="M57" s="118">
        <v>0</v>
      </c>
      <c r="N57" s="118">
        <v>0</v>
      </c>
      <c r="O57" s="118">
        <v>1086.5</v>
      </c>
      <c r="P57" s="118">
        <v>1056</v>
      </c>
      <c r="Q57" s="118">
        <v>1056</v>
      </c>
      <c r="R57" s="118">
        <v>0</v>
      </c>
      <c r="S57" s="118">
        <v>0</v>
      </c>
      <c r="T57" s="118">
        <v>0</v>
      </c>
      <c r="U57" s="118">
        <v>0</v>
      </c>
      <c r="V57" s="118">
        <v>0</v>
      </c>
      <c r="W57" s="118">
        <v>0</v>
      </c>
      <c r="X57" s="118">
        <v>0</v>
      </c>
      <c r="Y57" s="118">
        <v>0</v>
      </c>
      <c r="Z57" s="118">
        <v>0</v>
      </c>
      <c r="AA57" s="118">
        <v>0</v>
      </c>
      <c r="AB57" s="118">
        <v>0</v>
      </c>
      <c r="AC57" s="136">
        <v>0</v>
      </c>
      <c r="AD57" s="92">
        <f>I57+O57</f>
        <v>5942.6</v>
      </c>
      <c r="AE57" s="111">
        <f>J57+P57</f>
        <v>5912.1</v>
      </c>
      <c r="AF57" s="111">
        <f>K57+Q57</f>
        <v>5912.1</v>
      </c>
    </row>
    <row r="58" spans="1:52" ht="54.75" customHeight="1" x14ac:dyDescent="0.2">
      <c r="A58" s="85" t="s">
        <v>26</v>
      </c>
      <c r="B58" s="86" t="s">
        <v>17</v>
      </c>
      <c r="C58" s="97">
        <f>C59+C60+C61+C62</f>
        <v>11212.4</v>
      </c>
      <c r="D58" s="97">
        <f>D59+D60+D61+D62</f>
        <v>10910.1</v>
      </c>
      <c r="E58" s="97">
        <f>E59+E60+E61+E62</f>
        <v>10910.1</v>
      </c>
      <c r="F58" s="97">
        <f>F59+F61+F62</f>
        <v>12136.1</v>
      </c>
      <c r="G58" s="97">
        <f>G59+G62</f>
        <v>12117.9</v>
      </c>
      <c r="H58" s="97">
        <f>H59+H62</f>
        <v>12117.9</v>
      </c>
      <c r="I58" s="115">
        <f>I59+I61+I62</f>
        <v>13468</v>
      </c>
      <c r="J58" s="115">
        <f>J59+J62</f>
        <v>13449.2</v>
      </c>
      <c r="K58" s="115">
        <f>K59+K62</f>
        <v>13449.2</v>
      </c>
      <c r="L58" s="115">
        <f>L59+L61+L62</f>
        <v>22106.7</v>
      </c>
      <c r="M58" s="115">
        <f>M59+M62</f>
        <v>22101.9</v>
      </c>
      <c r="N58" s="115">
        <f>N59+N62</f>
        <v>22101.9</v>
      </c>
      <c r="O58" s="115">
        <f>O59+O62</f>
        <v>16338.6</v>
      </c>
      <c r="P58" s="115">
        <f>P59+P62</f>
        <v>16338.6</v>
      </c>
      <c r="Q58" s="115">
        <f>Q59+Q62</f>
        <v>16338.6</v>
      </c>
      <c r="R58" s="115">
        <f t="shared" ref="R58:W58" si="27">R59+R61+R62</f>
        <v>19962.8</v>
      </c>
      <c r="S58" s="115">
        <f t="shared" si="27"/>
        <v>19292.2</v>
      </c>
      <c r="T58" s="115">
        <f t="shared" si="27"/>
        <v>19292.2</v>
      </c>
      <c r="U58" s="115">
        <f t="shared" si="27"/>
        <v>28043.399999999998</v>
      </c>
      <c r="V58" s="115">
        <f t="shared" si="27"/>
        <v>27471.200000000001</v>
      </c>
      <c r="W58" s="115">
        <f t="shared" si="27"/>
        <v>27471.200000000001</v>
      </c>
      <c r="X58" s="115">
        <f t="shared" ref="X58:AC58" si="28">X59+X61+X62</f>
        <v>45311.799999999996</v>
      </c>
      <c r="Y58" s="115">
        <f t="shared" si="28"/>
        <v>45077.799999999996</v>
      </c>
      <c r="Z58" s="115">
        <f t="shared" si="28"/>
        <v>45077.799999999996</v>
      </c>
      <c r="AA58" s="87">
        <f t="shared" si="28"/>
        <v>58555</v>
      </c>
      <c r="AB58" s="88">
        <f t="shared" si="28"/>
        <v>58535.385999999999</v>
      </c>
      <c r="AC58" s="137">
        <f t="shared" si="28"/>
        <v>58535.385999999999</v>
      </c>
      <c r="AD58" s="153">
        <f>AD59+AD60+AD61+AD62</f>
        <v>227134.8</v>
      </c>
      <c r="AE58" s="146">
        <f>AE59+AE60+AE61+AE62</f>
        <v>225294.28599999999</v>
      </c>
      <c r="AF58" s="146">
        <f>AF59+AF60+AF61+AF62</f>
        <v>225294.28599999999</v>
      </c>
    </row>
    <row r="59" spans="1:52" s="17" customFormat="1" ht="38.25" customHeight="1" x14ac:dyDescent="0.2">
      <c r="A59" s="12" t="s">
        <v>57</v>
      </c>
      <c r="B59" s="28" t="s">
        <v>42</v>
      </c>
      <c r="C59" s="92">
        <v>10695.4</v>
      </c>
      <c r="D59" s="92">
        <v>10398.1</v>
      </c>
      <c r="E59" s="92">
        <v>10398.1</v>
      </c>
      <c r="F59" s="92">
        <v>12093.2</v>
      </c>
      <c r="G59" s="92">
        <v>12087.9</v>
      </c>
      <c r="H59" s="92">
        <v>12087.9</v>
      </c>
      <c r="I59" s="28">
        <v>13414.2</v>
      </c>
      <c r="J59" s="28">
        <v>13414.2</v>
      </c>
      <c r="K59" s="28">
        <v>13414.2</v>
      </c>
      <c r="L59" s="11">
        <v>22066.9</v>
      </c>
      <c r="M59" s="11">
        <v>22066.9</v>
      </c>
      <c r="N59" s="11">
        <v>22066.9</v>
      </c>
      <c r="O59" s="11">
        <v>16302.2</v>
      </c>
      <c r="P59" s="11">
        <v>16302.2</v>
      </c>
      <c r="Q59" s="11">
        <v>16302.2</v>
      </c>
      <c r="R59" s="11">
        <v>19601.3</v>
      </c>
      <c r="S59" s="11">
        <v>19023.400000000001</v>
      </c>
      <c r="T59" s="11">
        <v>19023.400000000001</v>
      </c>
      <c r="U59" s="11">
        <v>27596.6</v>
      </c>
      <c r="V59" s="11">
        <v>27074.9</v>
      </c>
      <c r="W59" s="11">
        <v>27074.9</v>
      </c>
      <c r="X59" s="11">
        <v>44869.2</v>
      </c>
      <c r="Y59" s="11">
        <v>44642.6</v>
      </c>
      <c r="Z59" s="11">
        <v>44642.6</v>
      </c>
      <c r="AA59" s="22">
        <f>58026.6+68</f>
        <v>58094.6</v>
      </c>
      <c r="AB59" s="20">
        <v>58084.5</v>
      </c>
      <c r="AC59" s="134">
        <f t="shared" ref="AC59" si="29">AB59</f>
        <v>58084.5</v>
      </c>
      <c r="AD59" s="92">
        <f>C59+F59+I59+L59+O59+R59+U59+X59+AA59</f>
        <v>224733.6</v>
      </c>
      <c r="AE59" s="111">
        <f>D59+G59+J59+M59+P59+S59+V59+Y59+AB59</f>
        <v>223094.7</v>
      </c>
      <c r="AF59" s="111">
        <f>E59+H59+K59+N59+Q59+T59+W59+Z59+AC59</f>
        <v>223094.7</v>
      </c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121"/>
    </row>
    <row r="60" spans="1:52" s="17" customFormat="1" ht="28.5" customHeight="1" x14ac:dyDescent="0.2">
      <c r="A60" s="12" t="s">
        <v>127</v>
      </c>
      <c r="B60" s="74" t="s">
        <v>128</v>
      </c>
      <c r="C60" s="92">
        <v>500</v>
      </c>
      <c r="D60" s="92">
        <v>500</v>
      </c>
      <c r="E60" s="92">
        <v>500</v>
      </c>
      <c r="F60" s="92">
        <v>0</v>
      </c>
      <c r="G60" s="92">
        <v>0</v>
      </c>
      <c r="H60" s="92">
        <v>0</v>
      </c>
      <c r="I60" s="92">
        <v>0</v>
      </c>
      <c r="J60" s="92">
        <v>0</v>
      </c>
      <c r="K60" s="92">
        <v>0</v>
      </c>
      <c r="L60" s="92">
        <v>0</v>
      </c>
      <c r="M60" s="92">
        <v>0</v>
      </c>
      <c r="N60" s="92">
        <v>0</v>
      </c>
      <c r="O60" s="92">
        <v>0</v>
      </c>
      <c r="P60" s="92">
        <v>0</v>
      </c>
      <c r="Q60" s="92">
        <v>0</v>
      </c>
      <c r="R60" s="92">
        <v>0</v>
      </c>
      <c r="S60" s="92">
        <v>0</v>
      </c>
      <c r="T60" s="92">
        <v>0</v>
      </c>
      <c r="U60" s="92">
        <v>0</v>
      </c>
      <c r="V60" s="92">
        <v>0</v>
      </c>
      <c r="W60" s="92">
        <v>0</v>
      </c>
      <c r="X60" s="92">
        <v>0</v>
      </c>
      <c r="Y60" s="92">
        <v>0</v>
      </c>
      <c r="Z60" s="92">
        <v>0</v>
      </c>
      <c r="AA60" s="92">
        <v>0</v>
      </c>
      <c r="AB60" s="92">
        <v>0</v>
      </c>
      <c r="AC60" s="131">
        <v>0</v>
      </c>
      <c r="AD60" s="92">
        <f>C60</f>
        <v>500</v>
      </c>
      <c r="AE60" s="111">
        <f>D60</f>
        <v>500</v>
      </c>
      <c r="AF60" s="111">
        <f>E60</f>
        <v>500</v>
      </c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121"/>
    </row>
    <row r="61" spans="1:52" s="5" customFormat="1" ht="29.25" customHeight="1" x14ac:dyDescent="0.2">
      <c r="A61" s="59" t="s">
        <v>58</v>
      </c>
      <c r="B61" s="59" t="s">
        <v>37</v>
      </c>
      <c r="C61" s="98">
        <v>5</v>
      </c>
      <c r="D61" s="98">
        <v>0</v>
      </c>
      <c r="E61" s="98">
        <v>0</v>
      </c>
      <c r="F61" s="98">
        <v>12.9</v>
      </c>
      <c r="G61" s="98">
        <v>0</v>
      </c>
      <c r="H61" s="98">
        <v>0</v>
      </c>
      <c r="I61" s="60">
        <v>18.8</v>
      </c>
      <c r="J61" s="114">
        <v>0</v>
      </c>
      <c r="K61" s="114">
        <v>0</v>
      </c>
      <c r="L61" s="114">
        <v>4.8</v>
      </c>
      <c r="M61" s="114">
        <v>0</v>
      </c>
      <c r="N61" s="114">
        <v>0</v>
      </c>
      <c r="O61" s="114">
        <v>0</v>
      </c>
      <c r="P61" s="114">
        <v>0</v>
      </c>
      <c r="Q61" s="114">
        <v>0</v>
      </c>
      <c r="R61" s="114">
        <v>314</v>
      </c>
      <c r="S61" s="114">
        <v>221.3</v>
      </c>
      <c r="T61" s="114">
        <v>221.3</v>
      </c>
      <c r="U61" s="114">
        <v>408.5</v>
      </c>
      <c r="V61" s="114">
        <v>358</v>
      </c>
      <c r="W61" s="114">
        <v>358</v>
      </c>
      <c r="X61" s="114">
        <v>408.5</v>
      </c>
      <c r="Y61" s="114">
        <v>401.2</v>
      </c>
      <c r="Z61" s="114">
        <v>401.2</v>
      </c>
      <c r="AA61" s="67">
        <f>384+14.9</f>
        <v>398.9</v>
      </c>
      <c r="AB61" s="67">
        <f t="shared" ref="AB61:AC61" si="30">384+14.9</f>
        <v>398.9</v>
      </c>
      <c r="AC61" s="138">
        <f t="shared" si="30"/>
        <v>398.9</v>
      </c>
      <c r="AD61" s="92">
        <f>C61+F61+I61+L61+R61+U61+X61+AA61</f>
        <v>1571.4</v>
      </c>
      <c r="AE61" s="111">
        <f>D61+G61+J61+M61+S61+V61+Y61+AB61</f>
        <v>1379.4</v>
      </c>
      <c r="AF61" s="111">
        <f>E61+H61+K61+N61+T61+W61+Z61+AC61</f>
        <v>1379.4</v>
      </c>
    </row>
    <row r="62" spans="1:52" s="5" customFormat="1" ht="60" customHeight="1" x14ac:dyDescent="0.2">
      <c r="A62" s="6" t="s">
        <v>27</v>
      </c>
      <c r="B62" s="12" t="s">
        <v>10</v>
      </c>
      <c r="C62" s="78">
        <v>12</v>
      </c>
      <c r="D62" s="78">
        <v>12</v>
      </c>
      <c r="E62" s="78">
        <v>12</v>
      </c>
      <c r="F62" s="78">
        <v>30</v>
      </c>
      <c r="G62" s="78">
        <v>30</v>
      </c>
      <c r="H62" s="78">
        <v>30</v>
      </c>
      <c r="I62" s="7">
        <v>35</v>
      </c>
      <c r="J62" s="7">
        <v>35</v>
      </c>
      <c r="K62" s="7">
        <v>35</v>
      </c>
      <c r="L62" s="7">
        <v>35</v>
      </c>
      <c r="M62" s="7">
        <v>35</v>
      </c>
      <c r="N62" s="7">
        <v>35</v>
      </c>
      <c r="O62" s="7">
        <v>36.4</v>
      </c>
      <c r="P62" s="7">
        <v>36.4</v>
      </c>
      <c r="Q62" s="7">
        <v>36.4</v>
      </c>
      <c r="R62" s="7">
        <v>47.5</v>
      </c>
      <c r="S62" s="7">
        <v>47.5</v>
      </c>
      <c r="T62" s="7">
        <v>47.5</v>
      </c>
      <c r="U62" s="7">
        <v>38.299999999999997</v>
      </c>
      <c r="V62" s="7">
        <v>38.299999999999997</v>
      </c>
      <c r="W62" s="7">
        <v>38.299999999999997</v>
      </c>
      <c r="X62" s="7">
        <v>34.1</v>
      </c>
      <c r="Y62" s="7">
        <v>34</v>
      </c>
      <c r="Z62" s="7">
        <v>34</v>
      </c>
      <c r="AA62" s="22">
        <f>144.4-14.9-68</f>
        <v>61.5</v>
      </c>
      <c r="AB62" s="22">
        <v>51.985999999999997</v>
      </c>
      <c r="AC62" s="126">
        <f t="shared" ref="AC62" si="31">AB62</f>
        <v>51.985999999999997</v>
      </c>
      <c r="AD62" s="92">
        <f>C62+F62+I62+L62+O62+R62+U62+X62+AA62</f>
        <v>329.8</v>
      </c>
      <c r="AE62" s="111">
        <f>D62+G62+J62+M62+P62+S62+V62+Y62+AB62</f>
        <v>320.18599999999998</v>
      </c>
      <c r="AF62" s="111">
        <f>E62+H62+K62+N62+Q62+T62+W62+Z62+AC62</f>
        <v>320.18599999999998</v>
      </c>
    </row>
    <row r="63" spans="1:52" s="5" customFormat="1" ht="75" customHeight="1" x14ac:dyDescent="0.2">
      <c r="A63" s="21" t="s">
        <v>22</v>
      </c>
      <c r="B63" s="36" t="s">
        <v>19</v>
      </c>
      <c r="C63" s="91">
        <f>C64+C65+C66+C67</f>
        <v>3306.6</v>
      </c>
      <c r="D63" s="91">
        <f>D64+D65+D66+D67</f>
        <v>3278.3</v>
      </c>
      <c r="E63" s="91">
        <f>E64+E65+E66+E67</f>
        <v>3278.3</v>
      </c>
      <c r="F63" s="91">
        <f>F64+F65+F66</f>
        <v>2632.4</v>
      </c>
      <c r="G63" s="91">
        <f>G64+G65+G66</f>
        <v>2625.6</v>
      </c>
      <c r="H63" s="91">
        <f>H64+H65+H66</f>
        <v>2625.6</v>
      </c>
      <c r="I63" s="36">
        <f t="shared" ref="I63:T63" si="32">I67</f>
        <v>1894.9</v>
      </c>
      <c r="J63" s="36">
        <f t="shared" si="32"/>
        <v>1894.9</v>
      </c>
      <c r="K63" s="36">
        <f t="shared" si="32"/>
        <v>1894.9</v>
      </c>
      <c r="L63" s="8">
        <f t="shared" si="32"/>
        <v>2599.6999999999998</v>
      </c>
      <c r="M63" s="8">
        <f t="shared" si="32"/>
        <v>2599.3000000000002</v>
      </c>
      <c r="N63" s="8">
        <f t="shared" si="32"/>
        <v>2599.3000000000002</v>
      </c>
      <c r="O63" s="8">
        <f t="shared" si="32"/>
        <v>2907.9</v>
      </c>
      <c r="P63" s="8">
        <f t="shared" si="32"/>
        <v>2907.9</v>
      </c>
      <c r="Q63" s="8">
        <f t="shared" si="32"/>
        <v>2907.9</v>
      </c>
      <c r="R63" s="8">
        <f t="shared" si="32"/>
        <v>2917.4</v>
      </c>
      <c r="S63" s="8">
        <f t="shared" si="32"/>
        <v>2917.4</v>
      </c>
      <c r="T63" s="8">
        <f t="shared" si="32"/>
        <v>2917.4</v>
      </c>
      <c r="U63" s="8">
        <f t="shared" ref="U63:AC63" si="33">U67</f>
        <v>1757.9</v>
      </c>
      <c r="V63" s="8">
        <f t="shared" si="33"/>
        <v>1732.5</v>
      </c>
      <c r="W63" s="8">
        <f t="shared" si="33"/>
        <v>1732.5</v>
      </c>
      <c r="X63" s="8">
        <f t="shared" si="33"/>
        <v>3107.9</v>
      </c>
      <c r="Y63" s="8">
        <f t="shared" si="33"/>
        <v>3060.1</v>
      </c>
      <c r="Z63" s="8">
        <f t="shared" si="33"/>
        <v>3060.1</v>
      </c>
      <c r="AA63" s="18">
        <f t="shared" si="33"/>
        <v>7153.7</v>
      </c>
      <c r="AB63" s="18">
        <f t="shared" si="33"/>
        <v>7144.5</v>
      </c>
      <c r="AC63" s="127">
        <f t="shared" si="33"/>
        <v>7144.5</v>
      </c>
      <c r="AD63" s="91">
        <f>AD64+AD65+AD66+AD67</f>
        <v>28278.399999999998</v>
      </c>
      <c r="AE63" s="146">
        <f>AE64+AE65+AE66+AE67</f>
        <v>28160.5</v>
      </c>
      <c r="AF63" s="146">
        <f>AF64+AF65+AF66+AF67</f>
        <v>28160.5</v>
      </c>
    </row>
    <row r="64" spans="1:52" s="89" customFormat="1" ht="49.5" customHeight="1" x14ac:dyDescent="0.2">
      <c r="A64" s="39" t="s">
        <v>129</v>
      </c>
      <c r="B64" s="12" t="s">
        <v>132</v>
      </c>
      <c r="C64" s="93">
        <v>335.6</v>
      </c>
      <c r="D64" s="93">
        <v>335.5</v>
      </c>
      <c r="E64" s="93">
        <v>335.5</v>
      </c>
      <c r="F64" s="93">
        <v>279.5</v>
      </c>
      <c r="G64" s="93">
        <v>273.39999999999998</v>
      </c>
      <c r="H64" s="93">
        <v>273.39999999999998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v>0</v>
      </c>
      <c r="Q64" s="66">
        <v>0</v>
      </c>
      <c r="R64" s="66">
        <v>0</v>
      </c>
      <c r="S64" s="66">
        <v>0</v>
      </c>
      <c r="T64" s="66">
        <v>0</v>
      </c>
      <c r="U64" s="66">
        <v>0</v>
      </c>
      <c r="V64" s="66">
        <v>0</v>
      </c>
      <c r="W64" s="66">
        <v>0</v>
      </c>
      <c r="X64" s="66">
        <v>0</v>
      </c>
      <c r="Y64" s="66">
        <v>0</v>
      </c>
      <c r="Z64" s="66">
        <v>0</v>
      </c>
      <c r="AA64" s="66">
        <v>0</v>
      </c>
      <c r="AB64" s="66">
        <v>0</v>
      </c>
      <c r="AC64" s="128">
        <v>0</v>
      </c>
      <c r="AD64" s="92">
        <f t="shared" ref="AD64:AF66" si="34">C64+F64</f>
        <v>615.1</v>
      </c>
      <c r="AE64" s="105">
        <f t="shared" si="34"/>
        <v>608.9</v>
      </c>
      <c r="AF64" s="105">
        <f t="shared" si="34"/>
        <v>608.9</v>
      </c>
    </row>
    <row r="65" spans="1:54 9599:9693" s="89" customFormat="1" ht="51.75" customHeight="1" x14ac:dyDescent="0.2">
      <c r="A65" s="39" t="s">
        <v>130</v>
      </c>
      <c r="B65" s="12" t="s">
        <v>133</v>
      </c>
      <c r="C65" s="93">
        <v>2128</v>
      </c>
      <c r="D65" s="93">
        <v>2102.6</v>
      </c>
      <c r="E65" s="93">
        <v>2102.6</v>
      </c>
      <c r="F65" s="93">
        <v>367.5</v>
      </c>
      <c r="G65" s="93">
        <v>367.5</v>
      </c>
      <c r="H65" s="93">
        <v>367.5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v>0</v>
      </c>
      <c r="Q65" s="66">
        <v>0</v>
      </c>
      <c r="R65" s="66">
        <v>0</v>
      </c>
      <c r="S65" s="66">
        <v>0</v>
      </c>
      <c r="T65" s="66">
        <v>0</v>
      </c>
      <c r="U65" s="66">
        <v>0</v>
      </c>
      <c r="V65" s="66">
        <v>0</v>
      </c>
      <c r="W65" s="66">
        <v>0</v>
      </c>
      <c r="X65" s="66">
        <v>0</v>
      </c>
      <c r="Y65" s="66">
        <v>0</v>
      </c>
      <c r="Z65" s="66">
        <v>0</v>
      </c>
      <c r="AA65" s="66">
        <v>0</v>
      </c>
      <c r="AB65" s="66">
        <v>0</v>
      </c>
      <c r="AC65" s="128">
        <v>0</v>
      </c>
      <c r="AD65" s="92">
        <f t="shared" si="34"/>
        <v>2495.5</v>
      </c>
      <c r="AE65" s="105">
        <f t="shared" si="34"/>
        <v>2470.1</v>
      </c>
      <c r="AF65" s="105">
        <f t="shared" si="34"/>
        <v>2470.1</v>
      </c>
    </row>
    <row r="66" spans="1:54 9599:9693" s="89" customFormat="1" ht="46.5" customHeight="1" x14ac:dyDescent="0.2">
      <c r="A66" s="39" t="s">
        <v>131</v>
      </c>
      <c r="B66" s="106" t="s">
        <v>134</v>
      </c>
      <c r="C66" s="93">
        <v>843</v>
      </c>
      <c r="D66" s="93">
        <v>840.2</v>
      </c>
      <c r="E66" s="93">
        <v>840.2</v>
      </c>
      <c r="F66" s="93">
        <v>1985.4</v>
      </c>
      <c r="G66" s="93">
        <v>1984.7</v>
      </c>
      <c r="H66" s="93">
        <v>1984.7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v>0</v>
      </c>
      <c r="Q66" s="66">
        <v>0</v>
      </c>
      <c r="R66" s="66">
        <v>0</v>
      </c>
      <c r="S66" s="66">
        <v>0</v>
      </c>
      <c r="T66" s="66">
        <v>0</v>
      </c>
      <c r="U66" s="66">
        <v>0</v>
      </c>
      <c r="V66" s="66">
        <v>0</v>
      </c>
      <c r="W66" s="66">
        <v>0</v>
      </c>
      <c r="X66" s="66">
        <v>0</v>
      </c>
      <c r="Y66" s="66">
        <v>0</v>
      </c>
      <c r="Z66" s="66">
        <v>0</v>
      </c>
      <c r="AA66" s="66">
        <v>0</v>
      </c>
      <c r="AB66" s="66">
        <v>0</v>
      </c>
      <c r="AC66" s="128">
        <v>0</v>
      </c>
      <c r="AD66" s="92">
        <f t="shared" si="34"/>
        <v>2828.4</v>
      </c>
      <c r="AE66" s="105">
        <f t="shared" si="34"/>
        <v>2824.9</v>
      </c>
      <c r="AF66" s="105">
        <f t="shared" si="34"/>
        <v>2824.9</v>
      </c>
    </row>
    <row r="67" spans="1:54 9599:9693" s="5" customFormat="1" ht="50.25" customHeight="1" x14ac:dyDescent="0.2">
      <c r="A67" s="70" t="s">
        <v>59</v>
      </c>
      <c r="B67" s="59" t="s">
        <v>13</v>
      </c>
      <c r="C67" s="94">
        <v>0</v>
      </c>
      <c r="D67" s="94">
        <v>0</v>
      </c>
      <c r="E67" s="94">
        <v>0</v>
      </c>
      <c r="F67" s="94">
        <v>0</v>
      </c>
      <c r="G67" s="94">
        <v>0</v>
      </c>
      <c r="H67" s="94">
        <v>0</v>
      </c>
      <c r="I67" s="59">
        <v>1894.9</v>
      </c>
      <c r="J67" s="59">
        <v>1894.9</v>
      </c>
      <c r="K67" s="59">
        <v>1894.9</v>
      </c>
      <c r="L67" s="118">
        <v>2599.6999999999998</v>
      </c>
      <c r="M67" s="118">
        <v>2599.3000000000002</v>
      </c>
      <c r="N67" s="118">
        <v>2599.3000000000002</v>
      </c>
      <c r="O67" s="118">
        <v>2907.9</v>
      </c>
      <c r="P67" s="118">
        <v>2907.9</v>
      </c>
      <c r="Q67" s="118">
        <v>2907.9</v>
      </c>
      <c r="R67" s="118">
        <v>2917.4</v>
      </c>
      <c r="S67" s="118">
        <v>2917.4</v>
      </c>
      <c r="T67" s="118">
        <v>2917.4</v>
      </c>
      <c r="U67" s="118">
        <v>1757.9</v>
      </c>
      <c r="V67" s="118">
        <v>1732.5</v>
      </c>
      <c r="W67" s="118">
        <v>1732.5</v>
      </c>
      <c r="X67" s="118">
        <v>3107.9</v>
      </c>
      <c r="Y67" s="118">
        <v>3060.1</v>
      </c>
      <c r="Z67" s="118">
        <v>3060.1</v>
      </c>
      <c r="AA67" s="66">
        <v>7153.7</v>
      </c>
      <c r="AB67" s="20">
        <v>7144.5</v>
      </c>
      <c r="AC67" s="134">
        <v>7144.5</v>
      </c>
      <c r="AD67" s="92">
        <f>I67+L67+O67+R67+U67+X67+AA67</f>
        <v>22339.399999999998</v>
      </c>
      <c r="AE67" s="111">
        <f>J67+M67+P67+S67+V67+Y67+AB67</f>
        <v>22256.6</v>
      </c>
      <c r="AF67" s="111">
        <f>K67+N67+Q67+T67+W67+Z67+AC67</f>
        <v>22256.6</v>
      </c>
    </row>
    <row r="68" spans="1:54 9599:9693" s="5" customFormat="1" ht="53.25" customHeight="1" x14ac:dyDescent="0.2">
      <c r="A68" s="27" t="s">
        <v>40</v>
      </c>
      <c r="B68" s="36" t="s">
        <v>21</v>
      </c>
      <c r="C68" s="91">
        <f>C69+C70+C71+C72</f>
        <v>18529.900000000001</v>
      </c>
      <c r="D68" s="91">
        <f>D69+D70+D71+D72</f>
        <v>18529.900000000001</v>
      </c>
      <c r="E68" s="91">
        <f>E69+E70+E71+G71</f>
        <v>18529.900000000001</v>
      </c>
      <c r="F68" s="91">
        <f t="shared" ref="F68:K68" si="35">F69+F70</f>
        <v>19728.400000000001</v>
      </c>
      <c r="G68" s="91">
        <f t="shared" si="35"/>
        <v>19728.400000000001</v>
      </c>
      <c r="H68" s="91">
        <f t="shared" si="35"/>
        <v>19728.400000000001</v>
      </c>
      <c r="I68" s="8">
        <f t="shared" si="35"/>
        <v>19072.3</v>
      </c>
      <c r="J68" s="8">
        <f t="shared" si="35"/>
        <v>19072.3</v>
      </c>
      <c r="K68" s="8">
        <f t="shared" si="35"/>
        <v>19072.3</v>
      </c>
      <c r="L68" s="8">
        <f t="shared" ref="L68:T68" si="36">L69+L70</f>
        <v>21400</v>
      </c>
      <c r="M68" s="8">
        <f t="shared" si="36"/>
        <v>21400</v>
      </c>
      <c r="N68" s="8">
        <f t="shared" si="36"/>
        <v>21400</v>
      </c>
      <c r="O68" s="8">
        <f t="shared" si="36"/>
        <v>15250</v>
      </c>
      <c r="P68" s="8">
        <f t="shared" si="36"/>
        <v>15250</v>
      </c>
      <c r="Q68" s="8">
        <f t="shared" si="36"/>
        <v>15250</v>
      </c>
      <c r="R68" s="8">
        <f t="shared" si="36"/>
        <v>16043.3</v>
      </c>
      <c r="S68" s="8">
        <f t="shared" si="36"/>
        <v>15658</v>
      </c>
      <c r="T68" s="8">
        <f t="shared" si="36"/>
        <v>15658</v>
      </c>
      <c r="U68" s="8">
        <f t="shared" ref="U68:Z68" si="37">U69+U70</f>
        <v>24279.3</v>
      </c>
      <c r="V68" s="8">
        <f t="shared" si="37"/>
        <v>24273.3</v>
      </c>
      <c r="W68" s="8">
        <f t="shared" si="37"/>
        <v>24273.3</v>
      </c>
      <c r="X68" s="8">
        <f t="shared" si="37"/>
        <v>21500</v>
      </c>
      <c r="Y68" s="8">
        <f t="shared" si="37"/>
        <v>21176.2</v>
      </c>
      <c r="Z68" s="8">
        <f t="shared" si="37"/>
        <v>21176.2</v>
      </c>
      <c r="AA68" s="18">
        <f t="shared" ref="AA68:AE68" si="38">AA69+AA70+AA71+AA72</f>
        <v>25690.3</v>
      </c>
      <c r="AB68" s="18">
        <f t="shared" si="38"/>
        <v>25690.3</v>
      </c>
      <c r="AC68" s="127">
        <f t="shared" si="38"/>
        <v>25690.3</v>
      </c>
      <c r="AD68" s="91">
        <f t="shared" si="38"/>
        <v>181493.5</v>
      </c>
      <c r="AE68" s="146">
        <f t="shared" si="38"/>
        <v>180778.4</v>
      </c>
      <c r="AF68" s="146">
        <f>AF69+AF70+AF71+AF72</f>
        <v>180778.4</v>
      </c>
    </row>
    <row r="69" spans="1:54 9599:9693" ht="38.25" customHeight="1" x14ac:dyDescent="0.2">
      <c r="A69" s="59" t="s">
        <v>41</v>
      </c>
      <c r="B69" s="59" t="s">
        <v>9</v>
      </c>
      <c r="C69" s="94">
        <v>5970</v>
      </c>
      <c r="D69" s="94">
        <v>5970</v>
      </c>
      <c r="E69" s="94">
        <v>5970</v>
      </c>
      <c r="F69" s="94">
        <v>6368.5</v>
      </c>
      <c r="G69" s="94">
        <v>6368.5</v>
      </c>
      <c r="H69" s="94">
        <v>6368.5</v>
      </c>
      <c r="I69" s="59">
        <v>7072.3</v>
      </c>
      <c r="J69" s="59">
        <v>7072.3</v>
      </c>
      <c r="K69" s="59">
        <v>7072.3</v>
      </c>
      <c r="L69" s="118">
        <v>8100</v>
      </c>
      <c r="M69" s="118">
        <v>8100</v>
      </c>
      <c r="N69" s="118">
        <v>8100</v>
      </c>
      <c r="O69" s="118">
        <v>4250</v>
      </c>
      <c r="P69" s="118">
        <v>4250</v>
      </c>
      <c r="Q69" s="118">
        <v>4250</v>
      </c>
      <c r="R69" s="118">
        <v>4043.3</v>
      </c>
      <c r="S69" s="118">
        <v>4024.9</v>
      </c>
      <c r="T69" s="118">
        <v>4024.9</v>
      </c>
      <c r="U69" s="118">
        <v>7455</v>
      </c>
      <c r="V69" s="118">
        <v>7455</v>
      </c>
      <c r="W69" s="118">
        <v>7455</v>
      </c>
      <c r="X69" s="118">
        <v>7500</v>
      </c>
      <c r="Y69" s="118">
        <v>7500</v>
      </c>
      <c r="Z69" s="118">
        <v>7500</v>
      </c>
      <c r="AA69" s="66">
        <v>2745</v>
      </c>
      <c r="AB69" s="66">
        <v>2745</v>
      </c>
      <c r="AC69" s="128">
        <v>2745</v>
      </c>
      <c r="AD69" s="92">
        <f t="shared" ref="AD69:AF70" si="39">C69+F69+I69+L69+O69+R69+U69+X69+AA69</f>
        <v>53504.1</v>
      </c>
      <c r="AE69" s="111">
        <f t="shared" si="39"/>
        <v>53485.7</v>
      </c>
      <c r="AF69" s="111">
        <f t="shared" si="39"/>
        <v>53485.7</v>
      </c>
    </row>
    <row r="70" spans="1:54 9599:9693" ht="37.5" customHeight="1" x14ac:dyDescent="0.2">
      <c r="A70" s="41" t="s">
        <v>60</v>
      </c>
      <c r="B70" s="41" t="s">
        <v>5</v>
      </c>
      <c r="C70" s="78">
        <v>12559.9</v>
      </c>
      <c r="D70" s="78">
        <v>12559.9</v>
      </c>
      <c r="E70" s="78">
        <v>12559.9</v>
      </c>
      <c r="F70" s="78">
        <v>13359.9</v>
      </c>
      <c r="G70" s="78">
        <v>13359.9</v>
      </c>
      <c r="H70" s="78">
        <v>13359.9</v>
      </c>
      <c r="I70" s="7">
        <v>12000</v>
      </c>
      <c r="J70" s="7">
        <v>12000</v>
      </c>
      <c r="K70" s="7">
        <v>12000</v>
      </c>
      <c r="L70" s="7">
        <v>13300</v>
      </c>
      <c r="M70" s="7">
        <v>13300</v>
      </c>
      <c r="N70" s="7">
        <v>13300</v>
      </c>
      <c r="O70" s="7">
        <v>11000</v>
      </c>
      <c r="P70" s="7">
        <v>11000</v>
      </c>
      <c r="Q70" s="7">
        <v>11000</v>
      </c>
      <c r="R70" s="7">
        <v>12000</v>
      </c>
      <c r="S70" s="7">
        <v>11633.1</v>
      </c>
      <c r="T70" s="7">
        <v>11633.1</v>
      </c>
      <c r="U70" s="7">
        <v>16824.3</v>
      </c>
      <c r="V70" s="7">
        <v>16818.3</v>
      </c>
      <c r="W70" s="7">
        <v>16818.3</v>
      </c>
      <c r="X70" s="7">
        <v>14000</v>
      </c>
      <c r="Y70" s="7">
        <v>13676.2</v>
      </c>
      <c r="Z70" s="7">
        <v>13676.2</v>
      </c>
      <c r="AA70" s="11" t="s">
        <v>87</v>
      </c>
      <c r="AB70" s="11">
        <v>5035.6000000000004</v>
      </c>
      <c r="AC70" s="120">
        <f>AB70</f>
        <v>5035.6000000000004</v>
      </c>
      <c r="AD70" s="92">
        <f t="shared" si="39"/>
        <v>110079.70000000001</v>
      </c>
      <c r="AE70" s="111">
        <f t="shared" si="39"/>
        <v>109383.00000000001</v>
      </c>
      <c r="AF70" s="111">
        <f t="shared" si="39"/>
        <v>109383.00000000001</v>
      </c>
    </row>
    <row r="71" spans="1:54 9599:9693" ht="37.5" customHeight="1" x14ac:dyDescent="0.2">
      <c r="A71" s="12" t="s">
        <v>78</v>
      </c>
      <c r="B71" s="12" t="s">
        <v>79</v>
      </c>
      <c r="C71" s="78">
        <v>0</v>
      </c>
      <c r="D71" s="78">
        <v>0</v>
      </c>
      <c r="E71" s="78">
        <v>0</v>
      </c>
      <c r="F71" s="78">
        <v>0</v>
      </c>
      <c r="G71" s="78">
        <v>0</v>
      </c>
      <c r="H71" s="78">
        <v>0</v>
      </c>
      <c r="I71" s="78">
        <v>0</v>
      </c>
      <c r="J71" s="78">
        <v>0</v>
      </c>
      <c r="K71" s="78">
        <v>0</v>
      </c>
      <c r="L71" s="78">
        <v>0</v>
      </c>
      <c r="M71" s="78">
        <v>0</v>
      </c>
      <c r="N71" s="78">
        <v>0</v>
      </c>
      <c r="O71" s="78">
        <v>0</v>
      </c>
      <c r="P71" s="78">
        <v>0</v>
      </c>
      <c r="Q71" s="78">
        <v>0</v>
      </c>
      <c r="R71" s="78">
        <v>0</v>
      </c>
      <c r="S71" s="78">
        <v>0</v>
      </c>
      <c r="T71" s="78">
        <v>0</v>
      </c>
      <c r="U71" s="78">
        <v>0</v>
      </c>
      <c r="V71" s="78">
        <v>0</v>
      </c>
      <c r="W71" s="78">
        <v>0</v>
      </c>
      <c r="X71" s="78">
        <v>0</v>
      </c>
      <c r="Y71" s="78">
        <v>0</v>
      </c>
      <c r="Z71" s="78">
        <v>0</v>
      </c>
      <c r="AA71" s="11" t="s">
        <v>88</v>
      </c>
      <c r="AB71" s="11">
        <v>12398.4</v>
      </c>
      <c r="AC71" s="120">
        <f>AB71</f>
        <v>12398.4</v>
      </c>
      <c r="AD71" s="78" t="str">
        <f t="shared" ref="AD71:AF72" si="40">AA71</f>
        <v>12398,4</v>
      </c>
      <c r="AE71" s="111">
        <f t="shared" si="40"/>
        <v>12398.4</v>
      </c>
      <c r="AF71" s="111">
        <f t="shared" si="40"/>
        <v>12398.4</v>
      </c>
    </row>
    <row r="72" spans="1:54 9599:9693" ht="37.5" customHeight="1" x14ac:dyDescent="0.2">
      <c r="A72" s="12" t="s">
        <v>80</v>
      </c>
      <c r="B72" s="12" t="s">
        <v>81</v>
      </c>
      <c r="C72" s="78">
        <v>0</v>
      </c>
      <c r="D72" s="78">
        <v>0</v>
      </c>
      <c r="E72" s="78">
        <v>0</v>
      </c>
      <c r="F72" s="78">
        <v>0</v>
      </c>
      <c r="G72" s="78">
        <v>0</v>
      </c>
      <c r="H72" s="78">
        <v>0</v>
      </c>
      <c r="I72" s="78">
        <v>0</v>
      </c>
      <c r="J72" s="78">
        <v>0</v>
      </c>
      <c r="K72" s="78">
        <v>0</v>
      </c>
      <c r="L72" s="78">
        <v>0</v>
      </c>
      <c r="M72" s="78">
        <v>0</v>
      </c>
      <c r="N72" s="78">
        <v>0</v>
      </c>
      <c r="O72" s="78">
        <v>0</v>
      </c>
      <c r="P72" s="78">
        <v>0</v>
      </c>
      <c r="Q72" s="78">
        <v>0</v>
      </c>
      <c r="R72" s="78">
        <v>0</v>
      </c>
      <c r="S72" s="78">
        <v>0</v>
      </c>
      <c r="T72" s="78">
        <v>0</v>
      </c>
      <c r="U72" s="78">
        <v>0</v>
      </c>
      <c r="V72" s="78">
        <v>0</v>
      </c>
      <c r="W72" s="78">
        <v>0</v>
      </c>
      <c r="X72" s="78">
        <v>0</v>
      </c>
      <c r="Y72" s="78">
        <v>0</v>
      </c>
      <c r="Z72" s="78">
        <v>0</v>
      </c>
      <c r="AA72" s="11" t="s">
        <v>89</v>
      </c>
      <c r="AB72" s="11">
        <v>5511.3</v>
      </c>
      <c r="AC72" s="120">
        <f>AB72</f>
        <v>5511.3</v>
      </c>
      <c r="AD72" s="92" t="str">
        <f t="shared" si="40"/>
        <v>5511,3</v>
      </c>
      <c r="AE72" s="111">
        <f t="shared" si="40"/>
        <v>5511.3</v>
      </c>
      <c r="AF72" s="111">
        <f t="shared" si="40"/>
        <v>5511.3</v>
      </c>
    </row>
    <row r="73" spans="1:54 9599:9693" s="5" customFormat="1" ht="51.75" customHeight="1" x14ac:dyDescent="0.2">
      <c r="A73" s="43" t="s">
        <v>61</v>
      </c>
      <c r="B73" s="43" t="s">
        <v>46</v>
      </c>
      <c r="C73" s="91">
        <f>C74</f>
        <v>0</v>
      </c>
      <c r="D73" s="91">
        <f>D74</f>
        <v>0</v>
      </c>
      <c r="E73" s="91">
        <f>E74</f>
        <v>0</v>
      </c>
      <c r="F73" s="91">
        <f t="shared" ref="F73:Q73" si="41">F74</f>
        <v>0</v>
      </c>
      <c r="G73" s="91">
        <f t="shared" si="41"/>
        <v>0</v>
      </c>
      <c r="H73" s="91">
        <f t="shared" si="41"/>
        <v>0</v>
      </c>
      <c r="I73" s="91">
        <f t="shared" si="41"/>
        <v>0</v>
      </c>
      <c r="J73" s="91">
        <f t="shared" si="41"/>
        <v>0</v>
      </c>
      <c r="K73" s="91">
        <f t="shared" si="41"/>
        <v>0</v>
      </c>
      <c r="L73" s="91">
        <f t="shared" si="41"/>
        <v>0</v>
      </c>
      <c r="M73" s="91">
        <f t="shared" si="41"/>
        <v>0</v>
      </c>
      <c r="N73" s="91">
        <f t="shared" si="41"/>
        <v>0</v>
      </c>
      <c r="O73" s="91">
        <f t="shared" si="41"/>
        <v>0</v>
      </c>
      <c r="P73" s="91">
        <f t="shared" si="41"/>
        <v>0</v>
      </c>
      <c r="Q73" s="91">
        <f t="shared" si="41"/>
        <v>0</v>
      </c>
      <c r="R73" s="91">
        <f t="shared" ref="R73" si="42">R74</f>
        <v>0</v>
      </c>
      <c r="S73" s="91">
        <f t="shared" ref="S73" si="43">S74</f>
        <v>0</v>
      </c>
      <c r="T73" s="91">
        <f t="shared" ref="T73" si="44">T74</f>
        <v>0</v>
      </c>
      <c r="U73" s="8">
        <f t="shared" ref="U73:AC73" si="45">U74</f>
        <v>56896</v>
      </c>
      <c r="V73" s="8">
        <f t="shared" si="45"/>
        <v>56364.5</v>
      </c>
      <c r="W73" s="8">
        <f t="shared" si="45"/>
        <v>56364.5</v>
      </c>
      <c r="X73" s="8">
        <f t="shared" si="45"/>
        <v>62603.9</v>
      </c>
      <c r="Y73" s="8">
        <f t="shared" si="45"/>
        <v>62255.199999999997</v>
      </c>
      <c r="Z73" s="8">
        <f t="shared" si="45"/>
        <v>62255.199999999997</v>
      </c>
      <c r="AA73" s="8" t="str">
        <f t="shared" si="45"/>
        <v>68419</v>
      </c>
      <c r="AB73" s="8">
        <f t="shared" si="45"/>
        <v>68113.2</v>
      </c>
      <c r="AC73" s="125">
        <f t="shared" si="45"/>
        <v>68113.2</v>
      </c>
      <c r="AD73" s="91">
        <f>AD74</f>
        <v>187918.9</v>
      </c>
      <c r="AE73" s="146">
        <f>AE74</f>
        <v>186732.9</v>
      </c>
      <c r="AF73" s="146">
        <f>AF74</f>
        <v>186732.9</v>
      </c>
    </row>
    <row r="74" spans="1:54 9599:9693" ht="51.75" customHeight="1" x14ac:dyDescent="0.2">
      <c r="A74" s="41" t="s">
        <v>62</v>
      </c>
      <c r="B74" s="41" t="s">
        <v>46</v>
      </c>
      <c r="C74" s="78">
        <v>0</v>
      </c>
      <c r="D74" s="78">
        <v>0</v>
      </c>
      <c r="E74" s="78">
        <v>0</v>
      </c>
      <c r="F74" s="78">
        <v>0</v>
      </c>
      <c r="G74" s="78">
        <v>0</v>
      </c>
      <c r="H74" s="78">
        <v>0</v>
      </c>
      <c r="I74" s="78">
        <v>0</v>
      </c>
      <c r="J74" s="78">
        <v>0</v>
      </c>
      <c r="K74" s="78">
        <v>0</v>
      </c>
      <c r="L74" s="78">
        <v>0</v>
      </c>
      <c r="M74" s="78">
        <v>0</v>
      </c>
      <c r="N74" s="78">
        <v>0</v>
      </c>
      <c r="O74" s="78">
        <v>0</v>
      </c>
      <c r="P74" s="78">
        <v>0</v>
      </c>
      <c r="Q74" s="78">
        <v>0</v>
      </c>
      <c r="R74" s="78">
        <v>0</v>
      </c>
      <c r="S74" s="78">
        <v>0</v>
      </c>
      <c r="T74" s="78">
        <v>0</v>
      </c>
      <c r="U74" s="7">
        <v>56896</v>
      </c>
      <c r="V74" s="7">
        <v>56364.5</v>
      </c>
      <c r="W74" s="7">
        <v>56364.5</v>
      </c>
      <c r="X74" s="7">
        <v>62603.9</v>
      </c>
      <c r="Y74" s="7">
        <v>62255.199999999997</v>
      </c>
      <c r="Z74" s="7">
        <v>62255.199999999997</v>
      </c>
      <c r="AA74" s="11" t="s">
        <v>90</v>
      </c>
      <c r="AB74" s="11">
        <v>68113.2</v>
      </c>
      <c r="AC74" s="120">
        <f>AB74</f>
        <v>68113.2</v>
      </c>
      <c r="AD74" s="78">
        <f>U74+X74+AA74</f>
        <v>187918.9</v>
      </c>
      <c r="AE74" s="111">
        <f>V74+Y74+AB74</f>
        <v>186732.9</v>
      </c>
      <c r="AF74" s="111">
        <f>W74+Z74+AC74</f>
        <v>186732.9</v>
      </c>
    </row>
    <row r="75" spans="1:54 9599:9693" ht="51.75" customHeight="1" x14ac:dyDescent="0.2">
      <c r="A75" s="50" t="s">
        <v>68</v>
      </c>
      <c r="B75" s="43" t="s">
        <v>71</v>
      </c>
      <c r="C75" s="91">
        <f>C76+C77</f>
        <v>0</v>
      </c>
      <c r="D75" s="91">
        <f>D76+D77</f>
        <v>0</v>
      </c>
      <c r="E75" s="91">
        <f>E76+E77</f>
        <v>0</v>
      </c>
      <c r="F75" s="91">
        <f t="shared" ref="F75:R75" si="46">F76+F77</f>
        <v>0</v>
      </c>
      <c r="G75" s="91">
        <f t="shared" si="46"/>
        <v>0</v>
      </c>
      <c r="H75" s="91">
        <f t="shared" si="46"/>
        <v>0</v>
      </c>
      <c r="I75" s="91">
        <f t="shared" si="46"/>
        <v>0</v>
      </c>
      <c r="J75" s="91">
        <f t="shared" si="46"/>
        <v>0</v>
      </c>
      <c r="K75" s="91">
        <f t="shared" si="46"/>
        <v>0</v>
      </c>
      <c r="L75" s="91">
        <f t="shared" si="46"/>
        <v>0</v>
      </c>
      <c r="M75" s="91">
        <f t="shared" si="46"/>
        <v>0</v>
      </c>
      <c r="N75" s="91">
        <f t="shared" si="46"/>
        <v>0</v>
      </c>
      <c r="O75" s="91">
        <f t="shared" si="46"/>
        <v>0</v>
      </c>
      <c r="P75" s="91">
        <f t="shared" si="46"/>
        <v>0</v>
      </c>
      <c r="Q75" s="91">
        <f t="shared" si="46"/>
        <v>0</v>
      </c>
      <c r="R75" s="91">
        <f t="shared" si="46"/>
        <v>0</v>
      </c>
      <c r="S75" s="91">
        <f t="shared" ref="S75" si="47">S76+S77</f>
        <v>0</v>
      </c>
      <c r="T75" s="91">
        <f t="shared" ref="T75" si="48">T76+T77</f>
        <v>0</v>
      </c>
      <c r="U75" s="91">
        <f t="shared" ref="U75" si="49">U76+U77</f>
        <v>0</v>
      </c>
      <c r="V75" s="91">
        <f t="shared" ref="V75" si="50">V76+V77</f>
        <v>0</v>
      </c>
      <c r="W75" s="91">
        <f t="shared" ref="W75:Z75" si="51">W76+W77</f>
        <v>0</v>
      </c>
      <c r="X75" s="91">
        <f t="shared" si="51"/>
        <v>0</v>
      </c>
      <c r="Y75" s="91">
        <f t="shared" si="51"/>
        <v>0</v>
      </c>
      <c r="Z75" s="91">
        <f t="shared" si="51"/>
        <v>0</v>
      </c>
      <c r="AA75" s="8">
        <f t="shared" ref="AA75:AF75" si="52">AA76+AA77</f>
        <v>8700</v>
      </c>
      <c r="AB75" s="8">
        <f t="shared" si="52"/>
        <v>8700</v>
      </c>
      <c r="AC75" s="125">
        <f t="shared" si="52"/>
        <v>8700</v>
      </c>
      <c r="AD75" s="91">
        <f t="shared" si="52"/>
        <v>8700</v>
      </c>
      <c r="AE75" s="146">
        <f t="shared" si="52"/>
        <v>8700</v>
      </c>
      <c r="AF75" s="146">
        <f t="shared" si="52"/>
        <v>8700</v>
      </c>
    </row>
    <row r="76" spans="1:54 9599:9693" ht="51.75" customHeight="1" x14ac:dyDescent="0.2">
      <c r="A76" s="41" t="s">
        <v>72</v>
      </c>
      <c r="B76" s="12" t="s">
        <v>69</v>
      </c>
      <c r="C76" s="78">
        <v>0</v>
      </c>
      <c r="D76" s="78">
        <v>0</v>
      </c>
      <c r="E76" s="78">
        <v>0</v>
      </c>
      <c r="F76" s="78">
        <v>0</v>
      </c>
      <c r="G76" s="78">
        <v>0</v>
      </c>
      <c r="H76" s="78">
        <v>0</v>
      </c>
      <c r="I76" s="78">
        <v>0</v>
      </c>
      <c r="J76" s="78">
        <v>0</v>
      </c>
      <c r="K76" s="78">
        <v>0</v>
      </c>
      <c r="L76" s="78">
        <v>0</v>
      </c>
      <c r="M76" s="78">
        <v>0</v>
      </c>
      <c r="N76" s="78">
        <v>0</v>
      </c>
      <c r="O76" s="78">
        <v>0</v>
      </c>
      <c r="P76" s="78">
        <v>0</v>
      </c>
      <c r="Q76" s="78">
        <v>0</v>
      </c>
      <c r="R76" s="78">
        <v>0</v>
      </c>
      <c r="S76" s="78">
        <v>0</v>
      </c>
      <c r="T76" s="78">
        <v>0</v>
      </c>
      <c r="U76" s="78">
        <v>0</v>
      </c>
      <c r="V76" s="78">
        <v>0</v>
      </c>
      <c r="W76" s="78">
        <v>0</v>
      </c>
      <c r="X76" s="78">
        <v>0</v>
      </c>
      <c r="Y76" s="78">
        <v>0</v>
      </c>
      <c r="Z76" s="78">
        <v>0</v>
      </c>
      <c r="AA76" s="7">
        <v>8083.6</v>
      </c>
      <c r="AB76" s="7">
        <v>8083.6</v>
      </c>
      <c r="AC76" s="130">
        <f>AB76</f>
        <v>8083.6</v>
      </c>
      <c r="AD76" s="78">
        <f t="shared" ref="AD76:AF77" si="53">AA76</f>
        <v>8083.6</v>
      </c>
      <c r="AE76" s="111">
        <f t="shared" si="53"/>
        <v>8083.6</v>
      </c>
      <c r="AF76" s="111">
        <f t="shared" si="53"/>
        <v>8083.6</v>
      </c>
    </row>
    <row r="77" spans="1:54 9599:9693" ht="45.75" customHeight="1" x14ac:dyDescent="0.2">
      <c r="A77" s="41" t="s">
        <v>73</v>
      </c>
      <c r="B77" s="12" t="s">
        <v>70</v>
      </c>
      <c r="C77" s="78">
        <v>0</v>
      </c>
      <c r="D77" s="78">
        <v>0</v>
      </c>
      <c r="E77" s="78">
        <v>0</v>
      </c>
      <c r="F77" s="78">
        <v>0</v>
      </c>
      <c r="G77" s="78">
        <v>0</v>
      </c>
      <c r="H77" s="78">
        <v>0</v>
      </c>
      <c r="I77" s="78">
        <v>0</v>
      </c>
      <c r="J77" s="78">
        <v>0</v>
      </c>
      <c r="K77" s="78">
        <v>0</v>
      </c>
      <c r="L77" s="78">
        <v>0</v>
      </c>
      <c r="M77" s="78">
        <v>0</v>
      </c>
      <c r="N77" s="78">
        <v>0</v>
      </c>
      <c r="O77" s="78">
        <v>0</v>
      </c>
      <c r="P77" s="78">
        <v>0</v>
      </c>
      <c r="Q77" s="78">
        <v>0</v>
      </c>
      <c r="R77" s="78">
        <v>0</v>
      </c>
      <c r="S77" s="78">
        <v>0</v>
      </c>
      <c r="T77" s="78">
        <v>0</v>
      </c>
      <c r="U77" s="78">
        <v>0</v>
      </c>
      <c r="V77" s="78">
        <v>0</v>
      </c>
      <c r="W77" s="78">
        <v>0</v>
      </c>
      <c r="X77" s="78">
        <v>0</v>
      </c>
      <c r="Y77" s="78">
        <v>0</v>
      </c>
      <c r="Z77" s="78">
        <v>0</v>
      </c>
      <c r="AA77" s="7">
        <v>616.4</v>
      </c>
      <c r="AB77" s="7">
        <v>616.4</v>
      </c>
      <c r="AC77" s="130">
        <f>AB77</f>
        <v>616.4</v>
      </c>
      <c r="AD77" s="78">
        <f t="shared" si="53"/>
        <v>616.4</v>
      </c>
      <c r="AE77" s="111">
        <f t="shared" si="53"/>
        <v>616.4</v>
      </c>
      <c r="AF77" s="111">
        <f t="shared" si="53"/>
        <v>616.4</v>
      </c>
    </row>
    <row r="78" spans="1:54 9599:9693" ht="23.25" customHeight="1" x14ac:dyDescent="0.2">
      <c r="A78" s="44"/>
      <c r="B78" s="45" t="s">
        <v>148</v>
      </c>
      <c r="C78" s="99">
        <f t="shared" ref="C78:P78" si="54">C21+C27+C38+C48+C52+C58+C63+C68+C73+C75</f>
        <v>127932.1</v>
      </c>
      <c r="D78" s="99">
        <f t="shared" si="54"/>
        <v>127298.4</v>
      </c>
      <c r="E78" s="99">
        <f t="shared" si="54"/>
        <v>127298.4</v>
      </c>
      <c r="F78" s="99">
        <f t="shared" si="54"/>
        <v>161579.69999999998</v>
      </c>
      <c r="G78" s="99">
        <f t="shared" si="54"/>
        <v>161439.20000000001</v>
      </c>
      <c r="H78" s="99">
        <f t="shared" si="54"/>
        <v>161439.20000000001</v>
      </c>
      <c r="I78" s="116">
        <f t="shared" si="54"/>
        <v>184715.79999999996</v>
      </c>
      <c r="J78" s="116">
        <f t="shared" si="54"/>
        <v>184523.09999999998</v>
      </c>
      <c r="K78" s="116">
        <f t="shared" si="54"/>
        <v>184523.09999999998</v>
      </c>
      <c r="L78" s="116">
        <f t="shared" si="54"/>
        <v>164674.40000000002</v>
      </c>
      <c r="M78" s="116">
        <f t="shared" si="54"/>
        <v>164485.09999999998</v>
      </c>
      <c r="N78" s="116">
        <f t="shared" si="54"/>
        <v>164485.09999999998</v>
      </c>
      <c r="O78" s="116">
        <f t="shared" si="54"/>
        <v>149760.5</v>
      </c>
      <c r="P78" s="116">
        <f t="shared" si="54"/>
        <v>149139.30000000002</v>
      </c>
      <c r="Q78" s="116">
        <f>Q21+Q27+Q38+Q48+Q52+Q58+Q63+Q68+Q74</f>
        <v>149139.30000000002</v>
      </c>
      <c r="R78" s="116">
        <f t="shared" ref="R78:AC78" si="55">R21+R27+R38+R48+R52+R58+R63+R68+R73+R75</f>
        <v>152658.69999999998</v>
      </c>
      <c r="S78" s="116">
        <f t="shared" si="55"/>
        <v>146985.9</v>
      </c>
      <c r="T78" s="116">
        <f t="shared" si="55"/>
        <v>146985.9</v>
      </c>
      <c r="U78" s="116">
        <f t="shared" si="55"/>
        <v>254240.09999999998</v>
      </c>
      <c r="V78" s="116">
        <f t="shared" si="55"/>
        <v>252534</v>
      </c>
      <c r="W78" s="116">
        <f t="shared" si="55"/>
        <v>252534</v>
      </c>
      <c r="X78" s="116">
        <f t="shared" si="55"/>
        <v>298802.5</v>
      </c>
      <c r="Y78" s="116">
        <f t="shared" si="55"/>
        <v>297297.7</v>
      </c>
      <c r="Z78" s="116">
        <f t="shared" si="55"/>
        <v>297297.7</v>
      </c>
      <c r="AA78" s="116">
        <f t="shared" si="55"/>
        <v>362751.2</v>
      </c>
      <c r="AB78" s="116">
        <f t="shared" si="55"/>
        <v>362184.91700000002</v>
      </c>
      <c r="AC78" s="139">
        <f t="shared" si="55"/>
        <v>362184.91700000002</v>
      </c>
      <c r="AD78" s="99">
        <f>C78+F78+I78+L78+O78+R78+U78+X78+AA78</f>
        <v>1857114.9999999998</v>
      </c>
      <c r="AE78" s="156">
        <f>D78+G78+J78+M78+P78+S78+V78+Y78+AB78</f>
        <v>1845887.6170000001</v>
      </c>
      <c r="AF78" s="157">
        <f>E78+H78+K78+N78+Q78+T78+W78+Z78+AC78</f>
        <v>1845887.6170000001</v>
      </c>
    </row>
    <row r="79" spans="1:54 9599:9693" s="17" customFormat="1" ht="18.75" customHeight="1" x14ac:dyDescent="0.2">
      <c r="A79" s="46"/>
      <c r="B79" s="47" t="s">
        <v>146</v>
      </c>
      <c r="C79" s="100">
        <f>C78</f>
        <v>127932.1</v>
      </c>
      <c r="D79" s="100">
        <f>D78</f>
        <v>127298.4</v>
      </c>
      <c r="E79" s="100">
        <f>E78</f>
        <v>127298.4</v>
      </c>
      <c r="F79" s="100">
        <f t="shared" ref="F79:AF79" si="56">F78+F19</f>
        <v>177579.69999999998</v>
      </c>
      <c r="G79" s="100">
        <f t="shared" si="56"/>
        <v>177439.2</v>
      </c>
      <c r="H79" s="100">
        <f t="shared" si="56"/>
        <v>177439.2</v>
      </c>
      <c r="I79" s="117">
        <f t="shared" si="56"/>
        <v>216315.79999999996</v>
      </c>
      <c r="J79" s="117">
        <f t="shared" si="56"/>
        <v>216123.09999999998</v>
      </c>
      <c r="K79" s="117">
        <f t="shared" si="56"/>
        <v>216123.09999999998</v>
      </c>
      <c r="L79" s="117">
        <f t="shared" si="56"/>
        <v>207474.40000000002</v>
      </c>
      <c r="M79" s="117">
        <f t="shared" si="56"/>
        <v>207285.09999999998</v>
      </c>
      <c r="N79" s="117">
        <f t="shared" si="56"/>
        <v>207285.09999999998</v>
      </c>
      <c r="O79" s="117">
        <f t="shared" si="56"/>
        <v>165650</v>
      </c>
      <c r="P79" s="117">
        <f t="shared" si="56"/>
        <v>165028.80000000002</v>
      </c>
      <c r="Q79" s="117">
        <f t="shared" si="56"/>
        <v>165028.80000000002</v>
      </c>
      <c r="R79" s="117">
        <f t="shared" si="56"/>
        <v>170758.99999999997</v>
      </c>
      <c r="S79" s="117">
        <f t="shared" si="56"/>
        <v>165086.19999999998</v>
      </c>
      <c r="T79" s="117">
        <f t="shared" si="56"/>
        <v>165086.19999999998</v>
      </c>
      <c r="U79" s="117">
        <f t="shared" si="56"/>
        <v>256457.69999999998</v>
      </c>
      <c r="V79" s="117">
        <f t="shared" si="56"/>
        <v>254748.9</v>
      </c>
      <c r="W79" s="117">
        <f t="shared" si="56"/>
        <v>254748.9</v>
      </c>
      <c r="X79" s="117">
        <f t="shared" si="56"/>
        <v>303289.7</v>
      </c>
      <c r="Y79" s="117">
        <f t="shared" si="56"/>
        <v>301784</v>
      </c>
      <c r="Z79" s="117">
        <f t="shared" si="56"/>
        <v>301784</v>
      </c>
      <c r="AA79" s="117">
        <f t="shared" si="56"/>
        <v>364250.4</v>
      </c>
      <c r="AB79" s="117">
        <f t="shared" si="56"/>
        <v>363381.31700000004</v>
      </c>
      <c r="AC79" s="140">
        <f t="shared" si="56"/>
        <v>363381.31700000004</v>
      </c>
      <c r="AD79" s="155">
        <f t="shared" si="56"/>
        <v>1989708.7999999998</v>
      </c>
      <c r="AE79" s="155">
        <f t="shared" si="56"/>
        <v>1978175.017</v>
      </c>
      <c r="AF79" s="155">
        <f t="shared" si="56"/>
        <v>1978175.017</v>
      </c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121"/>
      <c r="NEE79" s="199"/>
      <c r="NEF79" s="199"/>
      <c r="NEG79" s="199"/>
      <c r="NEH79" s="199"/>
      <c r="NEI79" s="199"/>
      <c r="NEJ79" s="199"/>
      <c r="NEK79" s="199"/>
      <c r="NEL79" s="199"/>
      <c r="NEM79" s="199"/>
      <c r="NEN79" s="199"/>
      <c r="NEO79" s="199"/>
      <c r="NEP79" s="199"/>
      <c r="NEQ79" s="199"/>
      <c r="NER79" s="199"/>
      <c r="NES79" s="199"/>
      <c r="NET79" s="199"/>
      <c r="NEU79" s="199"/>
      <c r="NEV79" s="199"/>
      <c r="NEW79" s="199"/>
      <c r="NEX79" s="199"/>
      <c r="NEY79" s="199"/>
      <c r="NEZ79" s="199"/>
      <c r="NFA79" s="199"/>
      <c r="NFB79" s="199"/>
      <c r="NFC79" s="199"/>
      <c r="NFD79" s="199"/>
      <c r="NFE79" s="199"/>
      <c r="NFF79" s="199"/>
      <c r="NFG79" s="199"/>
      <c r="NFH79" s="199"/>
      <c r="NFI79" s="199"/>
      <c r="NFJ79" s="199"/>
      <c r="NFK79" s="199"/>
      <c r="NFL79" s="199"/>
      <c r="NFM79" s="199"/>
      <c r="NFN79" s="199"/>
      <c r="NFO79" s="199"/>
      <c r="NFP79" s="199"/>
      <c r="NFQ79" s="199"/>
      <c r="NFR79" s="199"/>
      <c r="NFS79" s="199"/>
      <c r="NFT79" s="199"/>
      <c r="NFU79" s="199"/>
      <c r="NFV79" s="199"/>
      <c r="NFW79" s="199"/>
      <c r="NFX79" s="199"/>
      <c r="NFY79" s="199"/>
      <c r="NFZ79" s="199"/>
      <c r="NGA79" s="199"/>
      <c r="NGB79" s="199"/>
      <c r="NGC79" s="199"/>
      <c r="NGD79" s="199"/>
      <c r="NGE79" s="199"/>
      <c r="NGF79" s="199"/>
      <c r="NGG79" s="199"/>
      <c r="NGH79" s="199"/>
      <c r="NGI79" s="199"/>
      <c r="NGJ79" s="199"/>
      <c r="NGK79" s="199"/>
      <c r="NGL79" s="199"/>
      <c r="NGM79" s="199"/>
      <c r="NGN79" s="199"/>
      <c r="NGO79" s="199"/>
      <c r="NGP79" s="199"/>
      <c r="NGQ79" s="199"/>
      <c r="NGR79" s="199"/>
      <c r="NGS79" s="199"/>
      <c r="NGT79" s="199"/>
      <c r="NGU79" s="199"/>
      <c r="NGV79" s="199"/>
      <c r="NGW79" s="199"/>
      <c r="NGX79" s="199"/>
      <c r="NGY79" s="199"/>
      <c r="NGZ79" s="199"/>
      <c r="NHA79" s="199"/>
      <c r="NHB79" s="199"/>
      <c r="NHC79" s="199"/>
      <c r="NHD79" s="199"/>
      <c r="NHE79" s="199"/>
      <c r="NHF79" s="199"/>
      <c r="NHG79" s="199"/>
      <c r="NHH79" s="199"/>
      <c r="NHI79" s="199"/>
      <c r="NHJ79" s="199"/>
      <c r="NHK79" s="199"/>
      <c r="NHL79" s="199"/>
      <c r="NHM79" s="199"/>
      <c r="NHN79" s="199"/>
      <c r="NHO79" s="199"/>
      <c r="NHP79" s="199"/>
      <c r="NHQ79" s="199"/>
      <c r="NHR79" s="199"/>
      <c r="NHS79" s="199"/>
      <c r="NHT79" s="199"/>
      <c r="NHU79" s="199"/>
    </row>
    <row r="80" spans="1:54 9599:9693" ht="12" customHeight="1" x14ac:dyDescent="0.2">
      <c r="A80" s="5" t="s">
        <v>82</v>
      </c>
      <c r="B80" s="5"/>
      <c r="C80" s="103"/>
      <c r="D80" s="103"/>
      <c r="E80" s="103"/>
      <c r="F80" s="103"/>
      <c r="G80" s="103"/>
      <c r="H80" s="103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  <c r="AA80" s="56"/>
      <c r="AB80" s="53"/>
      <c r="AC80" s="53"/>
      <c r="AD80" s="161"/>
    </row>
    <row r="81" spans="1:32" ht="14.25" customHeight="1" x14ac:dyDescent="0.2">
      <c r="A81" s="5" t="s">
        <v>83</v>
      </c>
      <c r="B81" s="5"/>
      <c r="C81" s="103"/>
      <c r="D81" s="103"/>
      <c r="E81" s="103"/>
      <c r="F81" s="103"/>
      <c r="G81" s="103"/>
      <c r="H81" s="103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  <c r="AA81" s="56"/>
      <c r="AB81" s="53"/>
      <c r="AC81" s="53"/>
      <c r="AD81" s="161"/>
    </row>
    <row r="82" spans="1:32" ht="12.75" customHeight="1" x14ac:dyDescent="0.2">
      <c r="A82" s="5" t="s">
        <v>84</v>
      </c>
      <c r="B82" s="5"/>
      <c r="C82" s="103"/>
      <c r="D82" s="103"/>
      <c r="E82" s="103"/>
      <c r="F82" s="103"/>
      <c r="G82" s="103"/>
      <c r="H82" s="103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6"/>
      <c r="AB82" s="53"/>
      <c r="AC82" s="53"/>
      <c r="AD82" s="161"/>
    </row>
    <row r="83" spans="1:32" ht="12.75" customHeight="1" x14ac:dyDescent="0.2">
      <c r="A83" s="5" t="s">
        <v>85</v>
      </c>
      <c r="B83" s="5"/>
      <c r="C83" s="103"/>
      <c r="D83" s="103"/>
      <c r="E83" s="103"/>
      <c r="F83" s="103"/>
      <c r="G83" s="103"/>
      <c r="H83" s="103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  <c r="AA83" s="57"/>
      <c r="AB83" s="53"/>
      <c r="AC83" s="53"/>
      <c r="AD83" s="161"/>
    </row>
    <row r="84" spans="1:32" ht="21.75" customHeight="1" x14ac:dyDescent="0.2"/>
    <row r="85" spans="1:32" ht="21.75" customHeight="1" x14ac:dyDescent="0.2"/>
    <row r="86" spans="1:32" ht="21.75" customHeight="1" x14ac:dyDescent="0.2"/>
    <row r="87" spans="1:32" ht="37.5" customHeight="1" x14ac:dyDescent="0.2"/>
    <row r="88" spans="1:32" ht="76.5" customHeight="1" x14ac:dyDescent="0.2"/>
    <row r="89" spans="1:32" ht="44.25" customHeight="1" x14ac:dyDescent="0.2"/>
    <row r="90" spans="1:32" s="5" customFormat="1" ht="21.75" customHeight="1" x14ac:dyDescent="0.2">
      <c r="A90" s="2"/>
      <c r="B90" s="2"/>
      <c r="C90" s="102"/>
      <c r="D90" s="102"/>
      <c r="E90" s="102"/>
      <c r="F90" s="102"/>
      <c r="G90" s="102"/>
      <c r="H90" s="102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58"/>
      <c r="AB90" s="63"/>
      <c r="AC90" s="63"/>
      <c r="AD90" s="162"/>
      <c r="AE90" s="37"/>
      <c r="AF90" s="37"/>
    </row>
    <row r="91" spans="1:32" ht="25.5" customHeight="1" x14ac:dyDescent="0.2"/>
    <row r="92" spans="1:32" ht="33" customHeight="1" x14ac:dyDescent="0.2"/>
    <row r="93" spans="1:32" ht="42.75" customHeight="1" x14ac:dyDescent="0.2"/>
    <row r="94" spans="1:32" ht="13.5" customHeight="1" x14ac:dyDescent="0.2"/>
    <row r="95" spans="1:32" ht="42.75" customHeight="1" x14ac:dyDescent="0.2"/>
    <row r="96" spans="1:32" ht="20.100000000000001" customHeight="1" x14ac:dyDescent="0.2"/>
  </sheetData>
  <mergeCells count="24">
    <mergeCell ref="AD11:AF11"/>
    <mergeCell ref="U11:W11"/>
    <mergeCell ref="X11:Z11"/>
    <mergeCell ref="R11:T11"/>
    <mergeCell ref="C11:E11"/>
    <mergeCell ref="F11:H11"/>
    <mergeCell ref="I11:K11"/>
    <mergeCell ref="L11:N11"/>
    <mergeCell ref="AA11:AC11"/>
    <mergeCell ref="AA1:AD1"/>
    <mergeCell ref="AA4:AD4"/>
    <mergeCell ref="A10:AD10"/>
    <mergeCell ref="AA2:AD2"/>
    <mergeCell ref="A6:AD6"/>
    <mergeCell ref="A7:AD7"/>
    <mergeCell ref="A8:AD8"/>
    <mergeCell ref="AA3:AD3"/>
    <mergeCell ref="A9:AD9"/>
    <mergeCell ref="AC5:AF5"/>
    <mergeCell ref="A14:AC14"/>
    <mergeCell ref="A20:AC20"/>
    <mergeCell ref="O11:Q11"/>
    <mergeCell ref="A11:A12"/>
    <mergeCell ref="B11:B12"/>
  </mergeCells>
  <phoneticPr fontId="0" type="noConversion"/>
  <pageMargins left="0.25" right="0.25" top="0.75" bottom="0.75" header="0.3" footer="0.3"/>
  <pageSetup paperSize="8" scale="10" fitToHeight="0" orientation="landscape" r:id="rId1"/>
  <headerFooter differentFirst="1" scaleWithDoc="0" alignWithMargins="0"/>
  <rowBreaks count="1" manualBreakCount="1">
    <brk id="4" max="16383" man="1"/>
  </rowBreaks>
  <colBreaks count="1" manualBreakCount="1">
    <brk id="3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 о выполнении</vt:lpstr>
      <vt:lpstr>'Отчет о выполнении'!Заголовки_для_печати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Лещев Олег Витальевич ООП Б-2016 ГМУ</cp:lastModifiedBy>
  <cp:lastPrinted>2026-02-24T08:59:32Z</cp:lastPrinted>
  <dcterms:created xsi:type="dcterms:W3CDTF">1996-10-08T23:32:33Z</dcterms:created>
  <dcterms:modified xsi:type="dcterms:W3CDTF">2026-03-02T06:20:35Z</dcterms:modified>
</cp:coreProperties>
</file>